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ébastien Munafò\Dropbox (6t)\6t\Affaires suisse\EN COURS\LITRA-UTP-ARE - Partage modal en Suisse\Rapports\Rapports finaux\"/>
    </mc:Choice>
  </mc:AlternateContent>
  <xr:revisionPtr revIDLastSave="0" documentId="13_ncr:1_{82E46E8E-DEC0-4943-AA66-AA388EB51972}" xr6:coauthVersionLast="43" xr6:coauthVersionMax="43" xr10:uidLastSave="{00000000-0000-0000-0000-000000000000}"/>
  <bookViews>
    <workbookView xWindow="-120" yWindow="-120" windowWidth="29040" windowHeight="15225" firstSheet="5" activeTab="10" xr2:uid="{1E771C68-8A6A-8A47-95C4-FA00BCB3DAAE}"/>
  </bookViews>
  <sheets>
    <sheet name="Dist_dépl" sheetId="4" r:id="rId1"/>
    <sheet name="Dist_jour_mode" sheetId="1" r:id="rId2"/>
    <sheet name="Rep_mod_jour_dist" sheetId="2" r:id="rId3"/>
    <sheet name="Rep_mod_jour_dépl" sheetId="3" r:id="rId4"/>
    <sheet name="Dist_commune_mode" sheetId="7" r:id="rId5"/>
    <sheet name="Rep_mod_commune_dist" sheetId="5" r:id="rId6"/>
    <sheet name="Rep_mod_commune_dépl" sheetId="6" r:id="rId7"/>
    <sheet name="Langue_qual_desserte" sheetId="8" r:id="rId8"/>
    <sheet name="Rep_mod_motifs_dist" sheetId="9" r:id="rId9"/>
    <sheet name="Rep_mod_motifs_dépl" sheetId="10" r:id="rId10"/>
    <sheet name="Compo_TIM+TC_dist" sheetId="11" r:id="rId11"/>
    <sheet name="Répart_motif_TIM+TC_dépl" sheetId="12" r:id="rId12"/>
    <sheet name="Rep_mod_RegMS_dist" sheetId="14" r:id="rId13"/>
    <sheet name="Rep_mod_RegMS_dépl" sheetId="13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0" i="14" l="1"/>
  <c r="F484" i="14"/>
  <c r="E484" i="14"/>
  <c r="D484" i="14"/>
  <c r="C484" i="14"/>
  <c r="F483" i="14"/>
  <c r="E483" i="14"/>
  <c r="D483" i="14"/>
  <c r="C483" i="14"/>
  <c r="F482" i="14"/>
  <c r="E482" i="14"/>
  <c r="D482" i="14"/>
  <c r="C482" i="14"/>
  <c r="F481" i="14"/>
  <c r="E481" i="14"/>
  <c r="D481" i="14"/>
  <c r="C481" i="14"/>
  <c r="F480" i="14"/>
  <c r="E480" i="14"/>
  <c r="D480" i="14"/>
  <c r="C480" i="14"/>
  <c r="F479" i="14"/>
  <c r="E479" i="14"/>
  <c r="D479" i="14"/>
  <c r="C479" i="14"/>
  <c r="F478" i="14"/>
  <c r="E478" i="14"/>
  <c r="D478" i="14"/>
  <c r="C478" i="14"/>
  <c r="F477" i="14"/>
  <c r="E477" i="14"/>
  <c r="D477" i="14"/>
  <c r="C477" i="14"/>
  <c r="F476" i="14"/>
  <c r="E476" i="14"/>
  <c r="D476" i="14"/>
  <c r="C476" i="14"/>
  <c r="F475" i="14"/>
  <c r="E475" i="14"/>
  <c r="D475" i="14"/>
  <c r="C475" i="14"/>
  <c r="F474" i="14"/>
  <c r="E474" i="14"/>
  <c r="D474" i="14"/>
  <c r="C474" i="14"/>
  <c r="F473" i="14"/>
  <c r="E473" i="14"/>
  <c r="D473" i="14"/>
  <c r="C473" i="14"/>
  <c r="F472" i="14"/>
  <c r="E472" i="14"/>
  <c r="D472" i="14"/>
  <c r="C472" i="14"/>
  <c r="F471" i="14"/>
  <c r="E471" i="14"/>
  <c r="D471" i="14"/>
  <c r="C471" i="14"/>
  <c r="F470" i="14"/>
  <c r="E470" i="14"/>
  <c r="D470" i="14"/>
  <c r="C470" i="14"/>
  <c r="F469" i="14"/>
  <c r="E469" i="14"/>
  <c r="D469" i="14"/>
  <c r="C469" i="14"/>
  <c r="F468" i="14"/>
  <c r="E468" i="14"/>
  <c r="D468" i="14"/>
  <c r="C468" i="14"/>
  <c r="F467" i="14"/>
  <c r="E467" i="14"/>
  <c r="D467" i="14"/>
  <c r="C467" i="14"/>
  <c r="F466" i="14"/>
  <c r="E466" i="14"/>
  <c r="D466" i="14"/>
  <c r="C466" i="14"/>
  <c r="F465" i="14"/>
  <c r="E465" i="14"/>
  <c r="D465" i="14"/>
  <c r="C465" i="14"/>
  <c r="F464" i="14"/>
  <c r="E464" i="14"/>
  <c r="D464" i="14"/>
  <c r="C464" i="14"/>
  <c r="F463" i="14"/>
  <c r="E463" i="14"/>
  <c r="D463" i="14"/>
  <c r="C463" i="14"/>
  <c r="F462" i="14"/>
  <c r="E462" i="14"/>
  <c r="D462" i="14"/>
  <c r="C462" i="14"/>
  <c r="F461" i="14"/>
  <c r="E461" i="14"/>
  <c r="D461" i="14"/>
  <c r="C461" i="14"/>
  <c r="F460" i="14"/>
  <c r="E460" i="14"/>
  <c r="D460" i="14"/>
  <c r="C460" i="14"/>
  <c r="F459" i="14"/>
  <c r="E459" i="14"/>
  <c r="D459" i="14"/>
  <c r="C459" i="14"/>
  <c r="F458" i="14"/>
  <c r="E458" i="14"/>
  <c r="D458" i="14"/>
  <c r="C458" i="14"/>
  <c r="F457" i="14"/>
  <c r="E457" i="14"/>
  <c r="D457" i="14"/>
  <c r="C457" i="14"/>
  <c r="F456" i="14"/>
  <c r="E456" i="14"/>
  <c r="D456" i="14"/>
  <c r="C456" i="14"/>
  <c r="F455" i="14"/>
  <c r="E455" i="14"/>
  <c r="D455" i="14"/>
  <c r="C455" i="14"/>
  <c r="F454" i="14"/>
  <c r="E454" i="14"/>
  <c r="D454" i="14"/>
  <c r="C454" i="14"/>
  <c r="F453" i="14"/>
  <c r="E453" i="14"/>
  <c r="D453" i="14"/>
  <c r="C453" i="14"/>
  <c r="F452" i="14"/>
  <c r="E452" i="14"/>
  <c r="D452" i="14"/>
  <c r="C452" i="14"/>
  <c r="F451" i="14"/>
  <c r="E451" i="14"/>
  <c r="D451" i="14"/>
  <c r="C451" i="14"/>
  <c r="F450" i="14"/>
  <c r="E450" i="14"/>
  <c r="D450" i="14"/>
  <c r="C450" i="14"/>
  <c r="F449" i="14"/>
  <c r="E449" i="14"/>
  <c r="D449" i="14"/>
  <c r="C449" i="14"/>
  <c r="F448" i="14"/>
  <c r="E448" i="14"/>
  <c r="D448" i="14"/>
  <c r="C448" i="14"/>
  <c r="F447" i="14"/>
  <c r="E447" i="14"/>
  <c r="D447" i="14"/>
  <c r="C447" i="14"/>
  <c r="F446" i="14"/>
  <c r="E446" i="14"/>
  <c r="D446" i="14"/>
  <c r="C446" i="14"/>
  <c r="F445" i="14"/>
  <c r="E445" i="14"/>
  <c r="D445" i="14"/>
  <c r="C445" i="14"/>
  <c r="F444" i="14"/>
  <c r="E444" i="14"/>
  <c r="D444" i="14"/>
  <c r="C444" i="14"/>
  <c r="F443" i="14"/>
  <c r="E443" i="14"/>
  <c r="D443" i="14"/>
  <c r="C443" i="14"/>
  <c r="F442" i="14"/>
  <c r="E442" i="14"/>
  <c r="D442" i="14"/>
  <c r="C442" i="14"/>
  <c r="F441" i="14"/>
  <c r="E441" i="14"/>
  <c r="D441" i="14"/>
  <c r="C441" i="14"/>
  <c r="E440" i="14"/>
  <c r="D440" i="14"/>
  <c r="C440" i="14"/>
  <c r="F439" i="14"/>
  <c r="E439" i="14"/>
  <c r="D439" i="14"/>
  <c r="C439" i="14"/>
  <c r="F438" i="14"/>
  <c r="E438" i="14"/>
  <c r="D438" i="14"/>
  <c r="C438" i="14"/>
  <c r="F437" i="14"/>
  <c r="E437" i="14"/>
  <c r="D437" i="14"/>
  <c r="C437" i="14"/>
  <c r="F436" i="14"/>
  <c r="E436" i="14"/>
  <c r="D436" i="14"/>
  <c r="C436" i="14"/>
  <c r="F435" i="14"/>
  <c r="E435" i="14"/>
  <c r="D435" i="14"/>
  <c r="C435" i="14"/>
  <c r="F434" i="14"/>
  <c r="E434" i="14"/>
  <c r="D434" i="14"/>
  <c r="C434" i="14"/>
  <c r="F433" i="14"/>
  <c r="E433" i="14"/>
  <c r="D433" i="14"/>
  <c r="C433" i="14"/>
  <c r="F432" i="14"/>
  <c r="E432" i="14"/>
  <c r="D432" i="14"/>
  <c r="C432" i="14"/>
  <c r="F431" i="14"/>
  <c r="E431" i="14"/>
  <c r="D431" i="14"/>
  <c r="C431" i="14"/>
  <c r="F430" i="14"/>
  <c r="E430" i="14"/>
  <c r="D430" i="14"/>
  <c r="C430" i="14"/>
  <c r="F429" i="14"/>
  <c r="E429" i="14"/>
  <c r="D429" i="14"/>
  <c r="C429" i="14"/>
  <c r="F428" i="14"/>
  <c r="E428" i="14"/>
  <c r="D428" i="14"/>
  <c r="C428" i="14"/>
  <c r="F427" i="14"/>
  <c r="E427" i="14"/>
  <c r="D427" i="14"/>
  <c r="C427" i="14"/>
  <c r="F426" i="14"/>
  <c r="E426" i="14"/>
  <c r="D426" i="14"/>
  <c r="C426" i="14"/>
  <c r="F425" i="14"/>
  <c r="E425" i="14"/>
  <c r="D425" i="14"/>
  <c r="C425" i="14"/>
  <c r="F424" i="14"/>
  <c r="E424" i="14"/>
  <c r="D424" i="14"/>
  <c r="C424" i="14"/>
  <c r="F423" i="14"/>
  <c r="E423" i="14"/>
  <c r="D423" i="14"/>
  <c r="C423" i="14"/>
  <c r="F422" i="14"/>
  <c r="E422" i="14"/>
  <c r="D422" i="14"/>
  <c r="C422" i="14"/>
  <c r="F421" i="14"/>
  <c r="E421" i="14"/>
  <c r="D421" i="14"/>
  <c r="C421" i="14"/>
  <c r="F420" i="14"/>
  <c r="E420" i="14"/>
  <c r="D420" i="14"/>
  <c r="C420" i="14"/>
  <c r="F419" i="14"/>
  <c r="E419" i="14"/>
  <c r="D419" i="14"/>
  <c r="C419" i="14"/>
  <c r="F418" i="14"/>
  <c r="E418" i="14"/>
  <c r="D418" i="14"/>
  <c r="C418" i="14"/>
  <c r="F417" i="14"/>
  <c r="E417" i="14"/>
  <c r="D417" i="14"/>
  <c r="C417" i="14"/>
  <c r="F416" i="14"/>
  <c r="E416" i="14"/>
  <c r="D416" i="14"/>
  <c r="C416" i="14"/>
  <c r="F415" i="14"/>
  <c r="E415" i="14"/>
  <c r="D415" i="14"/>
  <c r="C415" i="14"/>
  <c r="F414" i="14"/>
  <c r="E414" i="14"/>
  <c r="D414" i="14"/>
  <c r="C414" i="14"/>
  <c r="F413" i="14"/>
  <c r="E413" i="14"/>
  <c r="D413" i="14"/>
  <c r="C413" i="14"/>
  <c r="F412" i="14"/>
  <c r="E412" i="14"/>
  <c r="D412" i="14"/>
  <c r="C412" i="14"/>
  <c r="F411" i="14"/>
  <c r="E411" i="14"/>
  <c r="D411" i="14"/>
  <c r="C411" i="14"/>
  <c r="F410" i="14"/>
  <c r="E410" i="14"/>
  <c r="D410" i="14"/>
  <c r="C410" i="14"/>
  <c r="F409" i="14"/>
  <c r="E409" i="14"/>
  <c r="D409" i="14"/>
  <c r="C409" i="14"/>
  <c r="F408" i="14"/>
  <c r="E408" i="14"/>
  <c r="D408" i="14"/>
  <c r="C408" i="14"/>
  <c r="F407" i="14"/>
  <c r="E407" i="14"/>
  <c r="D407" i="14"/>
  <c r="C407" i="14"/>
  <c r="F406" i="14"/>
  <c r="E406" i="14"/>
  <c r="D406" i="14"/>
  <c r="C406" i="14"/>
  <c r="F405" i="14"/>
  <c r="E405" i="14"/>
  <c r="D405" i="14"/>
  <c r="C405" i="14"/>
  <c r="F404" i="14"/>
  <c r="E404" i="14"/>
  <c r="D404" i="14"/>
  <c r="C404" i="14"/>
  <c r="F403" i="14"/>
  <c r="E403" i="14"/>
  <c r="D403" i="14"/>
  <c r="C403" i="14"/>
  <c r="F402" i="14"/>
  <c r="E402" i="14"/>
  <c r="D402" i="14"/>
  <c r="C402" i="14"/>
  <c r="F401" i="14"/>
  <c r="E401" i="14"/>
  <c r="D401" i="14"/>
  <c r="C401" i="14"/>
  <c r="F400" i="14"/>
  <c r="E400" i="14"/>
  <c r="D400" i="14"/>
  <c r="C400" i="14"/>
  <c r="F399" i="14"/>
  <c r="E399" i="14"/>
  <c r="D399" i="14"/>
  <c r="C399" i="14"/>
  <c r="F398" i="14"/>
  <c r="E398" i="14"/>
  <c r="D398" i="14"/>
  <c r="C398" i="14"/>
  <c r="F397" i="14"/>
  <c r="E397" i="14"/>
  <c r="D397" i="14"/>
  <c r="C397" i="14"/>
  <c r="F396" i="14"/>
  <c r="E396" i="14"/>
  <c r="D396" i="14"/>
  <c r="C396" i="14"/>
  <c r="F395" i="14"/>
  <c r="E395" i="14"/>
  <c r="D395" i="14"/>
  <c r="C395" i="14"/>
  <c r="F394" i="14"/>
  <c r="E394" i="14"/>
  <c r="D394" i="14"/>
  <c r="C394" i="14"/>
  <c r="F393" i="14"/>
  <c r="E393" i="14"/>
  <c r="D393" i="14"/>
  <c r="C393" i="14"/>
  <c r="F392" i="14"/>
  <c r="E392" i="14"/>
  <c r="D392" i="14"/>
  <c r="C392" i="14"/>
  <c r="F391" i="14"/>
  <c r="E391" i="14"/>
  <c r="D391" i="14"/>
  <c r="C391" i="14"/>
  <c r="F390" i="14"/>
  <c r="E390" i="14"/>
  <c r="D390" i="14"/>
  <c r="C390" i="14"/>
  <c r="F389" i="14"/>
  <c r="E389" i="14"/>
  <c r="D389" i="14"/>
  <c r="C389" i="14"/>
  <c r="F388" i="14"/>
  <c r="E388" i="14"/>
  <c r="D388" i="14"/>
  <c r="C388" i="14"/>
  <c r="F387" i="14"/>
  <c r="E387" i="14"/>
  <c r="D387" i="14"/>
  <c r="C387" i="14"/>
  <c r="F386" i="14"/>
  <c r="E386" i="14"/>
  <c r="D386" i="14"/>
  <c r="C386" i="14"/>
  <c r="F385" i="14"/>
  <c r="E385" i="14"/>
  <c r="D385" i="14"/>
  <c r="C385" i="14"/>
  <c r="F384" i="14"/>
  <c r="E384" i="14"/>
  <c r="D384" i="14"/>
  <c r="C384" i="14"/>
  <c r="F383" i="14"/>
  <c r="E383" i="14"/>
  <c r="D383" i="14"/>
  <c r="C383" i="14"/>
  <c r="F382" i="14"/>
  <c r="E382" i="14"/>
  <c r="D382" i="14"/>
  <c r="C382" i="14"/>
  <c r="F381" i="14"/>
  <c r="E381" i="14"/>
  <c r="D381" i="14"/>
  <c r="C381" i="14"/>
  <c r="F380" i="14"/>
  <c r="E380" i="14"/>
  <c r="D380" i="14"/>
  <c r="C380" i="14"/>
  <c r="F379" i="14"/>
  <c r="E379" i="14"/>
  <c r="D379" i="14"/>
  <c r="C379" i="14"/>
  <c r="F378" i="14"/>
  <c r="E378" i="14"/>
  <c r="D378" i="14"/>
  <c r="C378" i="14"/>
  <c r="C32" i="14"/>
  <c r="F262" i="14"/>
  <c r="E262" i="14"/>
  <c r="D262" i="14"/>
  <c r="C262" i="14"/>
  <c r="F261" i="14"/>
  <c r="E261" i="14"/>
  <c r="D261" i="14"/>
  <c r="C261" i="14"/>
  <c r="F260" i="14"/>
  <c r="E260" i="14"/>
  <c r="D260" i="14"/>
  <c r="C260" i="14"/>
  <c r="F259" i="14"/>
  <c r="E259" i="14"/>
  <c r="D259" i="14"/>
  <c r="C259" i="14"/>
  <c r="F258" i="14"/>
  <c r="E258" i="14"/>
  <c r="D258" i="14"/>
  <c r="C258" i="14"/>
  <c r="F257" i="14"/>
  <c r="E257" i="14"/>
  <c r="D257" i="14"/>
  <c r="C257" i="14"/>
  <c r="F256" i="14"/>
  <c r="E256" i="14"/>
  <c r="D256" i="14"/>
  <c r="C256" i="14"/>
  <c r="F255" i="14"/>
  <c r="E255" i="14"/>
  <c r="D255" i="14"/>
  <c r="C255" i="14"/>
  <c r="F254" i="14"/>
  <c r="E254" i="14"/>
  <c r="D254" i="14"/>
  <c r="C254" i="14"/>
  <c r="F253" i="14"/>
  <c r="E253" i="14"/>
  <c r="D253" i="14"/>
  <c r="C253" i="14"/>
  <c r="F252" i="14"/>
  <c r="E252" i="14"/>
  <c r="D252" i="14"/>
  <c r="C252" i="14"/>
  <c r="F251" i="14"/>
  <c r="E251" i="14"/>
  <c r="D251" i="14"/>
  <c r="C251" i="14"/>
  <c r="F250" i="14"/>
  <c r="E250" i="14"/>
  <c r="D250" i="14"/>
  <c r="C250" i="14"/>
  <c r="F249" i="14"/>
  <c r="E249" i="14"/>
  <c r="D249" i="14"/>
  <c r="C249" i="14"/>
  <c r="F248" i="14"/>
  <c r="E248" i="14"/>
  <c r="D248" i="14"/>
  <c r="C248" i="14"/>
  <c r="F247" i="14"/>
  <c r="E247" i="14"/>
  <c r="D247" i="14"/>
  <c r="C247" i="14"/>
  <c r="F246" i="14"/>
  <c r="E246" i="14"/>
  <c r="D246" i="14"/>
  <c r="C246" i="14"/>
  <c r="F245" i="14"/>
  <c r="E245" i="14"/>
  <c r="D245" i="14"/>
  <c r="C245" i="14"/>
  <c r="F244" i="14"/>
  <c r="E244" i="14"/>
  <c r="D244" i="14"/>
  <c r="C244" i="14"/>
  <c r="F243" i="14"/>
  <c r="E243" i="14"/>
  <c r="D243" i="14"/>
  <c r="C243" i="14"/>
  <c r="F242" i="14"/>
  <c r="E242" i="14"/>
  <c r="D242" i="14"/>
  <c r="C242" i="14"/>
  <c r="F241" i="14"/>
  <c r="E241" i="14"/>
  <c r="D241" i="14"/>
  <c r="C241" i="14"/>
  <c r="F240" i="14"/>
  <c r="E240" i="14"/>
  <c r="D240" i="14"/>
  <c r="C240" i="14"/>
  <c r="F239" i="14"/>
  <c r="E239" i="14"/>
  <c r="D239" i="14"/>
  <c r="C239" i="14"/>
  <c r="F238" i="14"/>
  <c r="E238" i="14"/>
  <c r="D238" i="14"/>
  <c r="C238" i="14"/>
  <c r="F237" i="14"/>
  <c r="E237" i="14"/>
  <c r="D237" i="14"/>
  <c r="C237" i="14"/>
  <c r="F236" i="14"/>
  <c r="E236" i="14"/>
  <c r="D236" i="14"/>
  <c r="C236" i="14"/>
  <c r="F235" i="14"/>
  <c r="E235" i="14"/>
  <c r="D235" i="14"/>
  <c r="C235" i="14"/>
  <c r="F234" i="14"/>
  <c r="E234" i="14"/>
  <c r="D234" i="14"/>
  <c r="C234" i="14"/>
  <c r="F233" i="14"/>
  <c r="E233" i="14"/>
  <c r="D233" i="14"/>
  <c r="C233" i="14"/>
  <c r="F232" i="14"/>
  <c r="E232" i="14"/>
  <c r="D232" i="14"/>
  <c r="C232" i="14"/>
  <c r="F231" i="14"/>
  <c r="E231" i="14"/>
  <c r="D231" i="14"/>
  <c r="C231" i="14"/>
  <c r="F230" i="14"/>
  <c r="E230" i="14"/>
  <c r="D230" i="14"/>
  <c r="C230" i="14"/>
  <c r="F229" i="14"/>
  <c r="E229" i="14"/>
  <c r="D229" i="14"/>
  <c r="C229" i="14"/>
  <c r="F228" i="14"/>
  <c r="E228" i="14"/>
  <c r="D228" i="14"/>
  <c r="C228" i="14"/>
  <c r="F227" i="14"/>
  <c r="E227" i="14"/>
  <c r="D227" i="14"/>
  <c r="C227" i="14"/>
  <c r="F226" i="14"/>
  <c r="E226" i="14"/>
  <c r="D226" i="14"/>
  <c r="C226" i="14"/>
  <c r="F225" i="14"/>
  <c r="E225" i="14"/>
  <c r="D225" i="14"/>
  <c r="C225" i="14"/>
  <c r="F224" i="14"/>
  <c r="E224" i="14"/>
  <c r="D224" i="14"/>
  <c r="C224" i="14"/>
  <c r="F223" i="14"/>
  <c r="E223" i="14"/>
  <c r="D223" i="14"/>
  <c r="C223" i="14"/>
  <c r="F222" i="14"/>
  <c r="E222" i="14"/>
  <c r="D222" i="14"/>
  <c r="C222" i="14"/>
  <c r="F221" i="14"/>
  <c r="E221" i="14"/>
  <c r="D221" i="14"/>
  <c r="C221" i="14"/>
  <c r="F220" i="14"/>
  <c r="E220" i="14"/>
  <c r="D220" i="14"/>
  <c r="C220" i="14"/>
  <c r="F219" i="14"/>
  <c r="E219" i="14"/>
  <c r="D219" i="14"/>
  <c r="C219" i="14"/>
  <c r="F218" i="14"/>
  <c r="E218" i="14"/>
  <c r="D218" i="14"/>
  <c r="C218" i="14"/>
  <c r="F217" i="14"/>
  <c r="E217" i="14"/>
  <c r="D217" i="14"/>
  <c r="C217" i="14"/>
  <c r="F216" i="14"/>
  <c r="E216" i="14"/>
  <c r="D216" i="14"/>
  <c r="C216" i="14"/>
  <c r="F215" i="14"/>
  <c r="E215" i="14"/>
  <c r="D215" i="14"/>
  <c r="C215" i="14"/>
  <c r="F214" i="14"/>
  <c r="E214" i="14"/>
  <c r="D214" i="14"/>
  <c r="C214" i="14"/>
  <c r="F213" i="14"/>
  <c r="E213" i="14"/>
  <c r="D213" i="14"/>
  <c r="C213" i="14"/>
  <c r="F212" i="14"/>
  <c r="E212" i="14"/>
  <c r="D212" i="14"/>
  <c r="C212" i="14"/>
  <c r="F211" i="14"/>
  <c r="E211" i="14"/>
  <c r="D211" i="14"/>
  <c r="C211" i="14"/>
  <c r="F210" i="14"/>
  <c r="E210" i="14"/>
  <c r="D210" i="14"/>
  <c r="C210" i="14"/>
  <c r="F209" i="14"/>
  <c r="E209" i="14"/>
  <c r="D209" i="14"/>
  <c r="C209" i="14"/>
  <c r="F208" i="14"/>
  <c r="E208" i="14"/>
  <c r="D208" i="14"/>
  <c r="C208" i="14"/>
  <c r="F207" i="14"/>
  <c r="E207" i="14"/>
  <c r="D207" i="14"/>
  <c r="C207" i="14"/>
  <c r="F206" i="14"/>
  <c r="E206" i="14"/>
  <c r="D206" i="14"/>
  <c r="C206" i="14"/>
  <c r="F205" i="14"/>
  <c r="E205" i="14"/>
  <c r="D205" i="14"/>
  <c r="C205" i="14"/>
  <c r="F204" i="14"/>
  <c r="E204" i="14"/>
  <c r="D204" i="14"/>
  <c r="C204" i="14"/>
  <c r="F203" i="14"/>
  <c r="E203" i="14"/>
  <c r="D203" i="14"/>
  <c r="C203" i="14"/>
  <c r="F202" i="14"/>
  <c r="E202" i="14"/>
  <c r="D202" i="14"/>
  <c r="C202" i="14"/>
  <c r="F201" i="14"/>
  <c r="E201" i="14"/>
  <c r="D201" i="14"/>
  <c r="C201" i="14"/>
  <c r="F200" i="14"/>
  <c r="E200" i="14"/>
  <c r="D200" i="14"/>
  <c r="C200" i="14"/>
  <c r="F199" i="14"/>
  <c r="E199" i="14"/>
  <c r="D199" i="14"/>
  <c r="C199" i="14"/>
  <c r="F198" i="14"/>
  <c r="E198" i="14"/>
  <c r="D198" i="14"/>
  <c r="C198" i="14"/>
  <c r="F197" i="14"/>
  <c r="E197" i="14"/>
  <c r="D197" i="14"/>
  <c r="C197" i="14"/>
  <c r="F196" i="14"/>
  <c r="E196" i="14"/>
  <c r="D196" i="14"/>
  <c r="C196" i="14"/>
  <c r="F195" i="14"/>
  <c r="E195" i="14"/>
  <c r="D195" i="14"/>
  <c r="C195" i="14"/>
  <c r="F194" i="14"/>
  <c r="E194" i="14"/>
  <c r="D194" i="14"/>
  <c r="C194" i="14"/>
  <c r="F193" i="14"/>
  <c r="E193" i="14"/>
  <c r="D193" i="14"/>
  <c r="C193" i="14"/>
  <c r="F192" i="14"/>
  <c r="E192" i="14"/>
  <c r="D192" i="14"/>
  <c r="C192" i="14"/>
  <c r="F191" i="14"/>
  <c r="E191" i="14"/>
  <c r="D191" i="14"/>
  <c r="C191" i="14"/>
  <c r="F190" i="14"/>
  <c r="E190" i="14"/>
  <c r="D190" i="14"/>
  <c r="C190" i="14"/>
  <c r="F189" i="14"/>
  <c r="E189" i="14"/>
  <c r="D189" i="14"/>
  <c r="C189" i="14"/>
  <c r="F188" i="14"/>
  <c r="E188" i="14"/>
  <c r="D188" i="14"/>
  <c r="C188" i="14"/>
  <c r="F187" i="14"/>
  <c r="E187" i="14"/>
  <c r="D187" i="14"/>
  <c r="C187" i="14"/>
  <c r="F186" i="14"/>
  <c r="E186" i="14"/>
  <c r="D186" i="14"/>
  <c r="C186" i="14"/>
  <c r="F185" i="14"/>
  <c r="E185" i="14"/>
  <c r="D185" i="14"/>
  <c r="C185" i="14"/>
  <c r="F184" i="14"/>
  <c r="E184" i="14"/>
  <c r="D184" i="14"/>
  <c r="C184" i="14"/>
  <c r="F183" i="14"/>
  <c r="E183" i="14"/>
  <c r="D183" i="14"/>
  <c r="C183" i="14"/>
  <c r="F182" i="14"/>
  <c r="E182" i="14"/>
  <c r="D182" i="14"/>
  <c r="C182" i="14"/>
  <c r="F181" i="14"/>
  <c r="E181" i="14"/>
  <c r="D181" i="14"/>
  <c r="C181" i="14"/>
  <c r="F180" i="14"/>
  <c r="E180" i="14"/>
  <c r="D180" i="14"/>
  <c r="C180" i="14"/>
  <c r="F179" i="14"/>
  <c r="E179" i="14"/>
  <c r="D179" i="14"/>
  <c r="C179" i="14"/>
  <c r="F178" i="14"/>
  <c r="E178" i="14"/>
  <c r="D178" i="14"/>
  <c r="C178" i="14"/>
  <c r="F177" i="14"/>
  <c r="E177" i="14"/>
  <c r="D177" i="14"/>
  <c r="C177" i="14"/>
  <c r="F176" i="14"/>
  <c r="E176" i="14"/>
  <c r="D176" i="14"/>
  <c r="C176" i="14"/>
  <c r="F175" i="14"/>
  <c r="E175" i="14"/>
  <c r="D175" i="14"/>
  <c r="C175" i="14"/>
  <c r="F174" i="14"/>
  <c r="E174" i="14"/>
  <c r="D174" i="14"/>
  <c r="C174" i="14"/>
  <c r="F173" i="14"/>
  <c r="E173" i="14"/>
  <c r="D173" i="14"/>
  <c r="C173" i="14"/>
  <c r="F172" i="14"/>
  <c r="E172" i="14"/>
  <c r="D172" i="14"/>
  <c r="C172" i="14"/>
  <c r="F171" i="14"/>
  <c r="E171" i="14"/>
  <c r="D171" i="14"/>
  <c r="C171" i="14"/>
  <c r="F170" i="14"/>
  <c r="E170" i="14"/>
  <c r="D170" i="14"/>
  <c r="C170" i="14"/>
  <c r="F169" i="14"/>
  <c r="E169" i="14"/>
  <c r="D169" i="14"/>
  <c r="C169" i="14"/>
  <c r="F168" i="14"/>
  <c r="E168" i="14"/>
  <c r="D168" i="14"/>
  <c r="C168" i="14"/>
  <c r="F167" i="14"/>
  <c r="E167" i="14"/>
  <c r="D167" i="14"/>
  <c r="C167" i="14"/>
  <c r="F166" i="14"/>
  <c r="E166" i="14"/>
  <c r="D166" i="14"/>
  <c r="C166" i="14"/>
  <c r="F165" i="14"/>
  <c r="E165" i="14"/>
  <c r="D165" i="14"/>
  <c r="C165" i="14"/>
  <c r="F164" i="14"/>
  <c r="E164" i="14"/>
  <c r="D164" i="14"/>
  <c r="C164" i="14"/>
  <c r="F163" i="14"/>
  <c r="E163" i="14"/>
  <c r="D163" i="14"/>
  <c r="C163" i="14"/>
  <c r="F162" i="14"/>
  <c r="E162" i="14"/>
  <c r="D162" i="14"/>
  <c r="C162" i="14"/>
  <c r="F161" i="14"/>
  <c r="E161" i="14"/>
  <c r="D161" i="14"/>
  <c r="C161" i="14"/>
  <c r="F160" i="14"/>
  <c r="E160" i="14"/>
  <c r="D160" i="14"/>
  <c r="C160" i="14"/>
  <c r="F159" i="14"/>
  <c r="E159" i="14"/>
  <c r="D159" i="14"/>
  <c r="C159" i="14"/>
  <c r="F158" i="14"/>
  <c r="E158" i="14"/>
  <c r="D158" i="14"/>
  <c r="C158" i="14"/>
  <c r="F157" i="14"/>
  <c r="E157" i="14"/>
  <c r="D157" i="14"/>
  <c r="C157" i="14"/>
  <c r="F156" i="14"/>
  <c r="E156" i="14"/>
  <c r="D156" i="14"/>
  <c r="C156" i="14"/>
  <c r="F19" i="14"/>
  <c r="F35" i="14" s="1"/>
  <c r="E19" i="14"/>
  <c r="E35" i="14" s="1"/>
  <c r="D19" i="14"/>
  <c r="D35" i="14" s="1"/>
  <c r="C19" i="14"/>
  <c r="C35" i="14" s="1"/>
  <c r="F18" i="14"/>
  <c r="F34" i="14" s="1"/>
  <c r="E18" i="14"/>
  <c r="E34" i="14" s="1"/>
  <c r="D18" i="14"/>
  <c r="D34" i="14" s="1"/>
  <c r="C18" i="14"/>
  <c r="C34" i="14" s="1"/>
  <c r="F17" i="14"/>
  <c r="F33" i="14" s="1"/>
  <c r="E17" i="14"/>
  <c r="E33" i="14" s="1"/>
  <c r="D17" i="14"/>
  <c r="D33" i="14" s="1"/>
  <c r="C17" i="14"/>
  <c r="C33" i="14" s="1"/>
  <c r="F16" i="14"/>
  <c r="F32" i="14" s="1"/>
  <c r="E16" i="14"/>
  <c r="E32" i="14" s="1"/>
  <c r="D16" i="14"/>
  <c r="D32" i="14" s="1"/>
  <c r="C16" i="14"/>
  <c r="E333" i="13"/>
  <c r="E329" i="13"/>
  <c r="E325" i="13"/>
  <c r="E321" i="13"/>
  <c r="E317" i="13"/>
  <c r="E313" i="13"/>
  <c r="E309" i="13"/>
  <c r="E305" i="13"/>
  <c r="E301" i="13"/>
  <c r="E297" i="13"/>
  <c r="E293" i="13"/>
  <c r="E289" i="13"/>
  <c r="E285" i="13"/>
  <c r="E281" i="13"/>
  <c r="E277" i="13"/>
  <c r="E273" i="13"/>
  <c r="E269" i="13"/>
  <c r="E265" i="13"/>
  <c r="E261" i="13"/>
  <c r="E257" i="13"/>
  <c r="E253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E236" i="13"/>
  <c r="E235" i="13"/>
  <c r="E234" i="13"/>
  <c r="E233" i="13"/>
  <c r="E232" i="13"/>
  <c r="E231" i="13"/>
  <c r="E230" i="13"/>
  <c r="F225" i="13"/>
  <c r="F336" i="13" s="1"/>
  <c r="E225" i="13"/>
  <c r="E336" i="13" s="1"/>
  <c r="D225" i="13"/>
  <c r="D336" i="13" s="1"/>
  <c r="C225" i="13"/>
  <c r="C336" i="13" s="1"/>
  <c r="F224" i="13"/>
  <c r="F335" i="13" s="1"/>
  <c r="E224" i="13"/>
  <c r="E335" i="13" s="1"/>
  <c r="D224" i="13"/>
  <c r="D335" i="13" s="1"/>
  <c r="C224" i="13"/>
  <c r="C335" i="13" s="1"/>
  <c r="F223" i="13"/>
  <c r="F334" i="13" s="1"/>
  <c r="E223" i="13"/>
  <c r="E334" i="13" s="1"/>
  <c r="D223" i="13"/>
  <c r="D334" i="13" s="1"/>
  <c r="C223" i="13"/>
  <c r="C334" i="13" s="1"/>
  <c r="F222" i="13"/>
  <c r="F333" i="13" s="1"/>
  <c r="E222" i="13"/>
  <c r="D222" i="13"/>
  <c r="D333" i="13" s="1"/>
  <c r="C222" i="13"/>
  <c r="C333" i="13" s="1"/>
  <c r="F221" i="13"/>
  <c r="F332" i="13" s="1"/>
  <c r="E221" i="13"/>
  <c r="E332" i="13" s="1"/>
  <c r="D221" i="13"/>
  <c r="D332" i="13" s="1"/>
  <c r="C221" i="13"/>
  <c r="C332" i="13" s="1"/>
  <c r="F220" i="13"/>
  <c r="F331" i="13" s="1"/>
  <c r="E220" i="13"/>
  <c r="E331" i="13" s="1"/>
  <c r="D220" i="13"/>
  <c r="D331" i="13" s="1"/>
  <c r="C220" i="13"/>
  <c r="C331" i="13" s="1"/>
  <c r="F219" i="13"/>
  <c r="F330" i="13" s="1"/>
  <c r="E219" i="13"/>
  <c r="E330" i="13" s="1"/>
  <c r="D219" i="13"/>
  <c r="D330" i="13" s="1"/>
  <c r="C219" i="13"/>
  <c r="C330" i="13" s="1"/>
  <c r="F218" i="13"/>
  <c r="F329" i="13" s="1"/>
  <c r="E218" i="13"/>
  <c r="D218" i="13"/>
  <c r="D329" i="13" s="1"/>
  <c r="C218" i="13"/>
  <c r="C329" i="13" s="1"/>
  <c r="F217" i="13"/>
  <c r="F328" i="13" s="1"/>
  <c r="E217" i="13"/>
  <c r="E328" i="13" s="1"/>
  <c r="D217" i="13"/>
  <c r="D328" i="13" s="1"/>
  <c r="C217" i="13"/>
  <c r="C328" i="13" s="1"/>
  <c r="F216" i="13"/>
  <c r="F327" i="13" s="1"/>
  <c r="E216" i="13"/>
  <c r="E327" i="13" s="1"/>
  <c r="D216" i="13"/>
  <c r="D327" i="13" s="1"/>
  <c r="C216" i="13"/>
  <c r="C327" i="13" s="1"/>
  <c r="F215" i="13"/>
  <c r="F326" i="13" s="1"/>
  <c r="E215" i="13"/>
  <c r="E326" i="13" s="1"/>
  <c r="D215" i="13"/>
  <c r="D326" i="13" s="1"/>
  <c r="C215" i="13"/>
  <c r="C326" i="13" s="1"/>
  <c r="F214" i="13"/>
  <c r="F325" i="13" s="1"/>
  <c r="E214" i="13"/>
  <c r="D214" i="13"/>
  <c r="D325" i="13" s="1"/>
  <c r="C214" i="13"/>
  <c r="C325" i="13" s="1"/>
  <c r="F213" i="13"/>
  <c r="F324" i="13" s="1"/>
  <c r="E213" i="13"/>
  <c r="E324" i="13" s="1"/>
  <c r="D213" i="13"/>
  <c r="D324" i="13" s="1"/>
  <c r="C213" i="13"/>
  <c r="C324" i="13" s="1"/>
  <c r="F212" i="13"/>
  <c r="F323" i="13" s="1"/>
  <c r="E212" i="13"/>
  <c r="E323" i="13" s="1"/>
  <c r="D212" i="13"/>
  <c r="D323" i="13" s="1"/>
  <c r="C212" i="13"/>
  <c r="C323" i="13" s="1"/>
  <c r="F211" i="13"/>
  <c r="F322" i="13" s="1"/>
  <c r="E211" i="13"/>
  <c r="E322" i="13" s="1"/>
  <c r="D211" i="13"/>
  <c r="D322" i="13" s="1"/>
  <c r="C211" i="13"/>
  <c r="C322" i="13" s="1"/>
  <c r="F210" i="13"/>
  <c r="F321" i="13" s="1"/>
  <c r="E210" i="13"/>
  <c r="D210" i="13"/>
  <c r="D321" i="13" s="1"/>
  <c r="C210" i="13"/>
  <c r="C321" i="13" s="1"/>
  <c r="F209" i="13"/>
  <c r="F320" i="13" s="1"/>
  <c r="E209" i="13"/>
  <c r="E320" i="13" s="1"/>
  <c r="D209" i="13"/>
  <c r="D320" i="13" s="1"/>
  <c r="C209" i="13"/>
  <c r="C320" i="13" s="1"/>
  <c r="F208" i="13"/>
  <c r="F319" i="13" s="1"/>
  <c r="E208" i="13"/>
  <c r="E319" i="13" s="1"/>
  <c r="D208" i="13"/>
  <c r="D319" i="13" s="1"/>
  <c r="C208" i="13"/>
  <c r="C319" i="13" s="1"/>
  <c r="F207" i="13"/>
  <c r="F318" i="13" s="1"/>
  <c r="E207" i="13"/>
  <c r="E318" i="13" s="1"/>
  <c r="D207" i="13"/>
  <c r="D318" i="13" s="1"/>
  <c r="C207" i="13"/>
  <c r="C318" i="13" s="1"/>
  <c r="F206" i="13"/>
  <c r="F317" i="13" s="1"/>
  <c r="E206" i="13"/>
  <c r="D206" i="13"/>
  <c r="D317" i="13" s="1"/>
  <c r="C206" i="13"/>
  <c r="C317" i="13" s="1"/>
  <c r="F205" i="13"/>
  <c r="F316" i="13" s="1"/>
  <c r="E205" i="13"/>
  <c r="E316" i="13" s="1"/>
  <c r="D205" i="13"/>
  <c r="D316" i="13" s="1"/>
  <c r="C205" i="13"/>
  <c r="C316" i="13" s="1"/>
  <c r="F204" i="13"/>
  <c r="F315" i="13" s="1"/>
  <c r="E204" i="13"/>
  <c r="E315" i="13" s="1"/>
  <c r="D204" i="13"/>
  <c r="D315" i="13" s="1"/>
  <c r="C204" i="13"/>
  <c r="C315" i="13" s="1"/>
  <c r="F203" i="13"/>
  <c r="F314" i="13" s="1"/>
  <c r="E203" i="13"/>
  <c r="E314" i="13" s="1"/>
  <c r="D203" i="13"/>
  <c r="D314" i="13" s="1"/>
  <c r="C203" i="13"/>
  <c r="C314" i="13" s="1"/>
  <c r="F202" i="13"/>
  <c r="F313" i="13" s="1"/>
  <c r="E202" i="13"/>
  <c r="D202" i="13"/>
  <c r="D313" i="13" s="1"/>
  <c r="C202" i="13"/>
  <c r="C313" i="13" s="1"/>
  <c r="F201" i="13"/>
  <c r="F312" i="13" s="1"/>
  <c r="E201" i="13"/>
  <c r="E312" i="13" s="1"/>
  <c r="D201" i="13"/>
  <c r="D312" i="13" s="1"/>
  <c r="C201" i="13"/>
  <c r="C312" i="13" s="1"/>
  <c r="F200" i="13"/>
  <c r="F311" i="13" s="1"/>
  <c r="E200" i="13"/>
  <c r="E311" i="13" s="1"/>
  <c r="D200" i="13"/>
  <c r="D311" i="13" s="1"/>
  <c r="C200" i="13"/>
  <c r="C311" i="13" s="1"/>
  <c r="F199" i="13"/>
  <c r="F310" i="13" s="1"/>
  <c r="E199" i="13"/>
  <c r="E310" i="13" s="1"/>
  <c r="D199" i="13"/>
  <c r="D310" i="13" s="1"/>
  <c r="C199" i="13"/>
  <c r="C310" i="13" s="1"/>
  <c r="F198" i="13"/>
  <c r="F309" i="13" s="1"/>
  <c r="E198" i="13"/>
  <c r="D198" i="13"/>
  <c r="D309" i="13" s="1"/>
  <c r="C198" i="13"/>
  <c r="C309" i="13" s="1"/>
  <c r="F197" i="13"/>
  <c r="F308" i="13" s="1"/>
  <c r="E197" i="13"/>
  <c r="E308" i="13" s="1"/>
  <c r="D197" i="13"/>
  <c r="D308" i="13" s="1"/>
  <c r="C197" i="13"/>
  <c r="C308" i="13" s="1"/>
  <c r="F196" i="13"/>
  <c r="F307" i="13" s="1"/>
  <c r="E196" i="13"/>
  <c r="E307" i="13" s="1"/>
  <c r="D196" i="13"/>
  <c r="D307" i="13" s="1"/>
  <c r="C196" i="13"/>
  <c r="C307" i="13" s="1"/>
  <c r="F195" i="13"/>
  <c r="F306" i="13" s="1"/>
  <c r="E195" i="13"/>
  <c r="E306" i="13" s="1"/>
  <c r="D195" i="13"/>
  <c r="D306" i="13" s="1"/>
  <c r="C195" i="13"/>
  <c r="C306" i="13" s="1"/>
  <c r="F194" i="13"/>
  <c r="F305" i="13" s="1"/>
  <c r="E194" i="13"/>
  <c r="D194" i="13"/>
  <c r="D305" i="13" s="1"/>
  <c r="C194" i="13"/>
  <c r="C305" i="13" s="1"/>
  <c r="F193" i="13"/>
  <c r="F304" i="13" s="1"/>
  <c r="E193" i="13"/>
  <c r="E304" i="13" s="1"/>
  <c r="D193" i="13"/>
  <c r="D304" i="13" s="1"/>
  <c r="C193" i="13"/>
  <c r="C304" i="13" s="1"/>
  <c r="F192" i="13"/>
  <c r="F303" i="13" s="1"/>
  <c r="E192" i="13"/>
  <c r="E303" i="13" s="1"/>
  <c r="D192" i="13"/>
  <c r="D303" i="13" s="1"/>
  <c r="C192" i="13"/>
  <c r="C303" i="13" s="1"/>
  <c r="F191" i="13"/>
  <c r="F302" i="13" s="1"/>
  <c r="E191" i="13"/>
  <c r="E302" i="13" s="1"/>
  <c r="D191" i="13"/>
  <c r="D302" i="13" s="1"/>
  <c r="C191" i="13"/>
  <c r="C302" i="13" s="1"/>
  <c r="F190" i="13"/>
  <c r="F301" i="13" s="1"/>
  <c r="E190" i="13"/>
  <c r="D190" i="13"/>
  <c r="D301" i="13" s="1"/>
  <c r="C190" i="13"/>
  <c r="C301" i="13" s="1"/>
  <c r="F189" i="13"/>
  <c r="F300" i="13" s="1"/>
  <c r="E189" i="13"/>
  <c r="E300" i="13" s="1"/>
  <c r="D189" i="13"/>
  <c r="D300" i="13" s="1"/>
  <c r="C189" i="13"/>
  <c r="C300" i="13" s="1"/>
  <c r="F188" i="13"/>
  <c r="F299" i="13" s="1"/>
  <c r="E188" i="13"/>
  <c r="E299" i="13" s="1"/>
  <c r="D188" i="13"/>
  <c r="D299" i="13" s="1"/>
  <c r="C188" i="13"/>
  <c r="C299" i="13" s="1"/>
  <c r="F187" i="13"/>
  <c r="F298" i="13" s="1"/>
  <c r="E187" i="13"/>
  <c r="E298" i="13" s="1"/>
  <c r="D187" i="13"/>
  <c r="D298" i="13" s="1"/>
  <c r="C187" i="13"/>
  <c r="C298" i="13" s="1"/>
  <c r="F186" i="13"/>
  <c r="F297" i="13" s="1"/>
  <c r="E186" i="13"/>
  <c r="D186" i="13"/>
  <c r="D297" i="13" s="1"/>
  <c r="C186" i="13"/>
  <c r="C297" i="13" s="1"/>
  <c r="F185" i="13"/>
  <c r="F296" i="13" s="1"/>
  <c r="E185" i="13"/>
  <c r="E296" i="13" s="1"/>
  <c r="D185" i="13"/>
  <c r="D296" i="13" s="1"/>
  <c r="C185" i="13"/>
  <c r="C296" i="13" s="1"/>
  <c r="F184" i="13"/>
  <c r="F295" i="13" s="1"/>
  <c r="E184" i="13"/>
  <c r="E295" i="13" s="1"/>
  <c r="D184" i="13"/>
  <c r="D295" i="13" s="1"/>
  <c r="C184" i="13"/>
  <c r="C295" i="13" s="1"/>
  <c r="F183" i="13"/>
  <c r="F294" i="13" s="1"/>
  <c r="E183" i="13"/>
  <c r="E294" i="13" s="1"/>
  <c r="D183" i="13"/>
  <c r="D294" i="13" s="1"/>
  <c r="C183" i="13"/>
  <c r="C294" i="13" s="1"/>
  <c r="F182" i="13"/>
  <c r="F293" i="13" s="1"/>
  <c r="E182" i="13"/>
  <c r="D182" i="13"/>
  <c r="D293" i="13" s="1"/>
  <c r="C182" i="13"/>
  <c r="C293" i="13" s="1"/>
  <c r="F181" i="13"/>
  <c r="F292" i="13" s="1"/>
  <c r="E181" i="13"/>
  <c r="E292" i="13" s="1"/>
  <c r="D181" i="13"/>
  <c r="D292" i="13" s="1"/>
  <c r="C181" i="13"/>
  <c r="C292" i="13" s="1"/>
  <c r="F180" i="13"/>
  <c r="F291" i="13" s="1"/>
  <c r="E180" i="13"/>
  <c r="E291" i="13" s="1"/>
  <c r="D180" i="13"/>
  <c r="D291" i="13" s="1"/>
  <c r="C180" i="13"/>
  <c r="C291" i="13" s="1"/>
  <c r="F179" i="13"/>
  <c r="F290" i="13" s="1"/>
  <c r="E179" i="13"/>
  <c r="E290" i="13" s="1"/>
  <c r="D179" i="13"/>
  <c r="D290" i="13" s="1"/>
  <c r="C179" i="13"/>
  <c r="C290" i="13" s="1"/>
  <c r="F178" i="13"/>
  <c r="F289" i="13" s="1"/>
  <c r="E178" i="13"/>
  <c r="D178" i="13"/>
  <c r="D289" i="13" s="1"/>
  <c r="C178" i="13"/>
  <c r="C289" i="13" s="1"/>
  <c r="F177" i="13"/>
  <c r="F288" i="13" s="1"/>
  <c r="E177" i="13"/>
  <c r="E288" i="13" s="1"/>
  <c r="D177" i="13"/>
  <c r="D288" i="13" s="1"/>
  <c r="C177" i="13"/>
  <c r="C288" i="13" s="1"/>
  <c r="F176" i="13"/>
  <c r="F287" i="13" s="1"/>
  <c r="E176" i="13"/>
  <c r="E287" i="13" s="1"/>
  <c r="D176" i="13"/>
  <c r="D287" i="13" s="1"/>
  <c r="C176" i="13"/>
  <c r="C287" i="13" s="1"/>
  <c r="F175" i="13"/>
  <c r="F286" i="13" s="1"/>
  <c r="E175" i="13"/>
  <c r="E286" i="13" s="1"/>
  <c r="D175" i="13"/>
  <c r="D286" i="13" s="1"/>
  <c r="C175" i="13"/>
  <c r="C286" i="13" s="1"/>
  <c r="F174" i="13"/>
  <c r="F285" i="13" s="1"/>
  <c r="E174" i="13"/>
  <c r="D174" i="13"/>
  <c r="D285" i="13" s="1"/>
  <c r="C174" i="13"/>
  <c r="C285" i="13" s="1"/>
  <c r="F173" i="13"/>
  <c r="F284" i="13" s="1"/>
  <c r="E173" i="13"/>
  <c r="E284" i="13" s="1"/>
  <c r="D173" i="13"/>
  <c r="D284" i="13" s="1"/>
  <c r="C173" i="13"/>
  <c r="C284" i="13" s="1"/>
  <c r="F172" i="13"/>
  <c r="F283" i="13" s="1"/>
  <c r="E172" i="13"/>
  <c r="E283" i="13" s="1"/>
  <c r="D172" i="13"/>
  <c r="D283" i="13" s="1"/>
  <c r="C172" i="13"/>
  <c r="C283" i="13" s="1"/>
  <c r="F171" i="13"/>
  <c r="F282" i="13" s="1"/>
  <c r="E171" i="13"/>
  <c r="E282" i="13" s="1"/>
  <c r="D171" i="13"/>
  <c r="D282" i="13" s="1"/>
  <c r="C171" i="13"/>
  <c r="C282" i="13" s="1"/>
  <c r="F170" i="13"/>
  <c r="F281" i="13" s="1"/>
  <c r="E170" i="13"/>
  <c r="D170" i="13"/>
  <c r="D281" i="13" s="1"/>
  <c r="C170" i="13"/>
  <c r="C281" i="13" s="1"/>
  <c r="F169" i="13"/>
  <c r="F280" i="13" s="1"/>
  <c r="E169" i="13"/>
  <c r="E280" i="13" s="1"/>
  <c r="D169" i="13"/>
  <c r="D280" i="13" s="1"/>
  <c r="C169" i="13"/>
  <c r="C280" i="13" s="1"/>
  <c r="F168" i="13"/>
  <c r="F279" i="13" s="1"/>
  <c r="E168" i="13"/>
  <c r="E279" i="13" s="1"/>
  <c r="D168" i="13"/>
  <c r="D279" i="13" s="1"/>
  <c r="C168" i="13"/>
  <c r="C279" i="13" s="1"/>
  <c r="F167" i="13"/>
  <c r="F278" i="13" s="1"/>
  <c r="E167" i="13"/>
  <c r="E278" i="13" s="1"/>
  <c r="D167" i="13"/>
  <c r="D278" i="13" s="1"/>
  <c r="C167" i="13"/>
  <c r="C278" i="13" s="1"/>
  <c r="F166" i="13"/>
  <c r="F277" i="13" s="1"/>
  <c r="E166" i="13"/>
  <c r="D166" i="13"/>
  <c r="D277" i="13" s="1"/>
  <c r="C166" i="13"/>
  <c r="C277" i="13" s="1"/>
  <c r="F165" i="13"/>
  <c r="F276" i="13" s="1"/>
  <c r="E165" i="13"/>
  <c r="E276" i="13" s="1"/>
  <c r="D165" i="13"/>
  <c r="D276" i="13" s="1"/>
  <c r="C165" i="13"/>
  <c r="C276" i="13" s="1"/>
  <c r="F164" i="13"/>
  <c r="F275" i="13" s="1"/>
  <c r="E164" i="13"/>
  <c r="E275" i="13" s="1"/>
  <c r="D164" i="13"/>
  <c r="D275" i="13" s="1"/>
  <c r="C164" i="13"/>
  <c r="C275" i="13" s="1"/>
  <c r="F163" i="13"/>
  <c r="F274" i="13" s="1"/>
  <c r="E163" i="13"/>
  <c r="E274" i="13" s="1"/>
  <c r="D163" i="13"/>
  <c r="D274" i="13" s="1"/>
  <c r="C163" i="13"/>
  <c r="C274" i="13" s="1"/>
  <c r="F162" i="13"/>
  <c r="F273" i="13" s="1"/>
  <c r="E162" i="13"/>
  <c r="D162" i="13"/>
  <c r="D273" i="13" s="1"/>
  <c r="C162" i="13"/>
  <c r="C273" i="13" s="1"/>
  <c r="F161" i="13"/>
  <c r="F272" i="13" s="1"/>
  <c r="E161" i="13"/>
  <c r="E272" i="13" s="1"/>
  <c r="D161" i="13"/>
  <c r="D272" i="13" s="1"/>
  <c r="C161" i="13"/>
  <c r="C272" i="13" s="1"/>
  <c r="F160" i="13"/>
  <c r="F271" i="13" s="1"/>
  <c r="E160" i="13"/>
  <c r="E271" i="13" s="1"/>
  <c r="D160" i="13"/>
  <c r="D271" i="13" s="1"/>
  <c r="C160" i="13"/>
  <c r="C271" i="13" s="1"/>
  <c r="F159" i="13"/>
  <c r="F270" i="13" s="1"/>
  <c r="E159" i="13"/>
  <c r="E270" i="13" s="1"/>
  <c r="D159" i="13"/>
  <c r="D270" i="13" s="1"/>
  <c r="C159" i="13"/>
  <c r="C270" i="13" s="1"/>
  <c r="F158" i="13"/>
  <c r="F269" i="13" s="1"/>
  <c r="E158" i="13"/>
  <c r="D158" i="13"/>
  <c r="D269" i="13" s="1"/>
  <c r="C158" i="13"/>
  <c r="C269" i="13" s="1"/>
  <c r="F157" i="13"/>
  <c r="F268" i="13" s="1"/>
  <c r="E157" i="13"/>
  <c r="E268" i="13" s="1"/>
  <c r="D157" i="13"/>
  <c r="D268" i="13" s="1"/>
  <c r="C157" i="13"/>
  <c r="C268" i="13" s="1"/>
  <c r="F156" i="13"/>
  <c r="F267" i="13" s="1"/>
  <c r="E156" i="13"/>
  <c r="E267" i="13" s="1"/>
  <c r="D156" i="13"/>
  <c r="D267" i="13" s="1"/>
  <c r="C156" i="13"/>
  <c r="C267" i="13" s="1"/>
  <c r="F155" i="13"/>
  <c r="F266" i="13" s="1"/>
  <c r="E155" i="13"/>
  <c r="E266" i="13" s="1"/>
  <c r="D155" i="13"/>
  <c r="D266" i="13" s="1"/>
  <c r="C155" i="13"/>
  <c r="C266" i="13" s="1"/>
  <c r="F154" i="13"/>
  <c r="F265" i="13" s="1"/>
  <c r="E154" i="13"/>
  <c r="D154" i="13"/>
  <c r="D265" i="13" s="1"/>
  <c r="C154" i="13"/>
  <c r="C265" i="13" s="1"/>
  <c r="F153" i="13"/>
  <c r="F264" i="13" s="1"/>
  <c r="E153" i="13"/>
  <c r="E264" i="13" s="1"/>
  <c r="D153" i="13"/>
  <c r="D264" i="13" s="1"/>
  <c r="C153" i="13"/>
  <c r="C264" i="13" s="1"/>
  <c r="F152" i="13"/>
  <c r="F263" i="13" s="1"/>
  <c r="E152" i="13"/>
  <c r="E263" i="13" s="1"/>
  <c r="D152" i="13"/>
  <c r="D263" i="13" s="1"/>
  <c r="C152" i="13"/>
  <c r="C263" i="13" s="1"/>
  <c r="F151" i="13"/>
  <c r="F262" i="13" s="1"/>
  <c r="E151" i="13"/>
  <c r="E262" i="13" s="1"/>
  <c r="D151" i="13"/>
  <c r="D262" i="13" s="1"/>
  <c r="C151" i="13"/>
  <c r="C262" i="13" s="1"/>
  <c r="F150" i="13"/>
  <c r="F261" i="13" s="1"/>
  <c r="E150" i="13"/>
  <c r="D150" i="13"/>
  <c r="D261" i="13" s="1"/>
  <c r="C150" i="13"/>
  <c r="C261" i="13" s="1"/>
  <c r="F149" i="13"/>
  <c r="F260" i="13" s="1"/>
  <c r="E149" i="13"/>
  <c r="E260" i="13" s="1"/>
  <c r="D149" i="13"/>
  <c r="D260" i="13" s="1"/>
  <c r="C149" i="13"/>
  <c r="C260" i="13" s="1"/>
  <c r="F148" i="13"/>
  <c r="F259" i="13" s="1"/>
  <c r="E148" i="13"/>
  <c r="E259" i="13" s="1"/>
  <c r="D148" i="13"/>
  <c r="D259" i="13" s="1"/>
  <c r="C148" i="13"/>
  <c r="C259" i="13" s="1"/>
  <c r="F147" i="13"/>
  <c r="F258" i="13" s="1"/>
  <c r="E147" i="13"/>
  <c r="E258" i="13" s="1"/>
  <c r="D147" i="13"/>
  <c r="D258" i="13" s="1"/>
  <c r="C147" i="13"/>
  <c r="C258" i="13" s="1"/>
  <c r="F146" i="13"/>
  <c r="F257" i="13" s="1"/>
  <c r="E146" i="13"/>
  <c r="D146" i="13"/>
  <c r="D257" i="13" s="1"/>
  <c r="C146" i="13"/>
  <c r="C257" i="13" s="1"/>
  <c r="F145" i="13"/>
  <c r="F256" i="13" s="1"/>
  <c r="E145" i="13"/>
  <c r="E256" i="13" s="1"/>
  <c r="D145" i="13"/>
  <c r="D256" i="13" s="1"/>
  <c r="C145" i="13"/>
  <c r="C256" i="13" s="1"/>
  <c r="F144" i="13"/>
  <c r="F255" i="13" s="1"/>
  <c r="E144" i="13"/>
  <c r="E255" i="13" s="1"/>
  <c r="D144" i="13"/>
  <c r="D255" i="13" s="1"/>
  <c r="C144" i="13"/>
  <c r="C255" i="13" s="1"/>
  <c r="F143" i="13"/>
  <c r="F254" i="13" s="1"/>
  <c r="E143" i="13"/>
  <c r="E254" i="13" s="1"/>
  <c r="D143" i="13"/>
  <c r="D254" i="13" s="1"/>
  <c r="C143" i="13"/>
  <c r="C254" i="13" s="1"/>
  <c r="F142" i="13"/>
  <c r="F253" i="13" s="1"/>
  <c r="E142" i="13"/>
  <c r="D142" i="13"/>
  <c r="D253" i="13" s="1"/>
  <c r="C142" i="13"/>
  <c r="C253" i="13" s="1"/>
  <c r="F141" i="13"/>
  <c r="F252" i="13" s="1"/>
  <c r="E141" i="13"/>
  <c r="E252" i="13" s="1"/>
  <c r="D141" i="13"/>
  <c r="D252" i="13" s="1"/>
  <c r="C141" i="13"/>
  <c r="C252" i="13" s="1"/>
  <c r="F140" i="13"/>
  <c r="E140" i="13"/>
  <c r="E251" i="13" s="1"/>
  <c r="D140" i="13"/>
  <c r="D251" i="13" s="1"/>
  <c r="C140" i="13"/>
  <c r="C251" i="13" s="1"/>
  <c r="F139" i="13"/>
  <c r="E139" i="13"/>
  <c r="E250" i="13" s="1"/>
  <c r="D139" i="13"/>
  <c r="D250" i="13" s="1"/>
  <c r="C139" i="13"/>
  <c r="C250" i="13" s="1"/>
  <c r="F138" i="13"/>
  <c r="E138" i="13"/>
  <c r="E249" i="13" s="1"/>
  <c r="D138" i="13"/>
  <c r="D249" i="13" s="1"/>
  <c r="C138" i="13"/>
  <c r="C249" i="13" s="1"/>
  <c r="F137" i="13"/>
  <c r="E137" i="13"/>
  <c r="E248" i="13" s="1"/>
  <c r="D137" i="13"/>
  <c r="D248" i="13" s="1"/>
  <c r="C137" i="13"/>
  <c r="C248" i="13" s="1"/>
  <c r="F136" i="13"/>
  <c r="E136" i="13"/>
  <c r="E247" i="13" s="1"/>
  <c r="D136" i="13"/>
  <c r="D247" i="13" s="1"/>
  <c r="C136" i="13"/>
  <c r="C247" i="13" s="1"/>
  <c r="F135" i="13"/>
  <c r="E135" i="13"/>
  <c r="E246" i="13" s="1"/>
  <c r="D135" i="13"/>
  <c r="D246" i="13" s="1"/>
  <c r="C135" i="13"/>
  <c r="C246" i="13" s="1"/>
  <c r="F134" i="13"/>
  <c r="E134" i="13"/>
  <c r="E245" i="13" s="1"/>
  <c r="D134" i="13"/>
  <c r="D245" i="13" s="1"/>
  <c r="C134" i="13"/>
  <c r="C245" i="13" s="1"/>
  <c r="F133" i="13"/>
  <c r="E133" i="13"/>
  <c r="E244" i="13" s="1"/>
  <c r="D133" i="13"/>
  <c r="D244" i="13" s="1"/>
  <c r="C133" i="13"/>
  <c r="C244" i="13" s="1"/>
  <c r="F132" i="13"/>
  <c r="E132" i="13"/>
  <c r="E243" i="13" s="1"/>
  <c r="D132" i="13"/>
  <c r="D243" i="13" s="1"/>
  <c r="C132" i="13"/>
  <c r="C243" i="13" s="1"/>
  <c r="F131" i="13"/>
  <c r="E131" i="13"/>
  <c r="E242" i="13" s="1"/>
  <c r="D131" i="13"/>
  <c r="D242" i="13" s="1"/>
  <c r="C131" i="13"/>
  <c r="C242" i="13" s="1"/>
  <c r="F130" i="13"/>
  <c r="E130" i="13"/>
  <c r="E241" i="13" s="1"/>
  <c r="D130" i="13"/>
  <c r="D241" i="13" s="1"/>
  <c r="C130" i="13"/>
  <c r="C241" i="13" s="1"/>
  <c r="F129" i="13"/>
  <c r="E129" i="13"/>
  <c r="E240" i="13" s="1"/>
  <c r="D129" i="13"/>
  <c r="D240" i="13" s="1"/>
  <c r="C129" i="13"/>
  <c r="C240" i="13" s="1"/>
  <c r="F128" i="13"/>
  <c r="E128" i="13"/>
  <c r="E239" i="13" s="1"/>
  <c r="D128" i="13"/>
  <c r="D239" i="13" s="1"/>
  <c r="C128" i="13"/>
  <c r="C239" i="13" s="1"/>
  <c r="F127" i="13"/>
  <c r="E127" i="13"/>
  <c r="E238" i="13" s="1"/>
  <c r="D127" i="13"/>
  <c r="D238" i="13" s="1"/>
  <c r="C127" i="13"/>
  <c r="C238" i="13" s="1"/>
  <c r="F126" i="13"/>
  <c r="E126" i="13"/>
  <c r="E237" i="13" s="1"/>
  <c r="D126" i="13"/>
  <c r="D237" i="13" s="1"/>
  <c r="C126" i="13"/>
  <c r="C237" i="13" s="1"/>
  <c r="F125" i="13"/>
  <c r="F236" i="13" s="1"/>
  <c r="E125" i="13"/>
  <c r="D125" i="13"/>
  <c r="D236" i="13" s="1"/>
  <c r="C125" i="13"/>
  <c r="C236" i="13" s="1"/>
  <c r="F124" i="13"/>
  <c r="F235" i="13" s="1"/>
  <c r="E124" i="13"/>
  <c r="D124" i="13"/>
  <c r="D235" i="13" s="1"/>
  <c r="C124" i="13"/>
  <c r="C235" i="13" s="1"/>
  <c r="F123" i="13"/>
  <c r="F234" i="13" s="1"/>
  <c r="E123" i="13"/>
  <c r="D123" i="13"/>
  <c r="D234" i="13" s="1"/>
  <c r="C123" i="13"/>
  <c r="C234" i="13" s="1"/>
  <c r="F122" i="13"/>
  <c r="F233" i="13" s="1"/>
  <c r="E122" i="13"/>
  <c r="D122" i="13"/>
  <c r="D233" i="13" s="1"/>
  <c r="C122" i="13"/>
  <c r="C233" i="13" s="1"/>
  <c r="F121" i="13"/>
  <c r="F232" i="13" s="1"/>
  <c r="E121" i="13"/>
  <c r="D121" i="13"/>
  <c r="D232" i="13" s="1"/>
  <c r="C121" i="13"/>
  <c r="C232" i="13" s="1"/>
  <c r="F120" i="13"/>
  <c r="F231" i="13" s="1"/>
  <c r="E120" i="13"/>
  <c r="D120" i="13"/>
  <c r="D231" i="13" s="1"/>
  <c r="C120" i="13"/>
  <c r="C231" i="13" s="1"/>
  <c r="F119" i="13"/>
  <c r="F230" i="13" s="1"/>
  <c r="E119" i="13"/>
  <c r="D119" i="13"/>
  <c r="D230" i="13" s="1"/>
  <c r="C119" i="13"/>
  <c r="C230" i="13" s="1"/>
  <c r="C128" i="10"/>
  <c r="C26" i="11" l="1"/>
  <c r="C18" i="12"/>
  <c r="H18" i="12" l="1"/>
  <c r="C36" i="10"/>
  <c r="D13" i="12"/>
  <c r="D18" i="12" s="1"/>
  <c r="E13" i="12"/>
  <c r="E18" i="12" s="1"/>
  <c r="F13" i="12"/>
  <c r="F18" i="12" s="1"/>
  <c r="G13" i="12"/>
  <c r="G18" i="12" s="1"/>
  <c r="H13" i="12"/>
  <c r="I13" i="12"/>
  <c r="I18" i="12" s="1"/>
  <c r="J13" i="12"/>
  <c r="J18" i="12" s="1"/>
  <c r="K13" i="12"/>
  <c r="K18" i="12" s="1"/>
  <c r="C13" i="12"/>
  <c r="D26" i="11"/>
  <c r="E26" i="11"/>
  <c r="F26" i="11"/>
  <c r="F151" i="9"/>
  <c r="F179" i="9" s="1"/>
  <c r="E151" i="9"/>
  <c r="E179" i="9" s="1"/>
  <c r="D151" i="9"/>
  <c r="D179" i="9" s="1"/>
  <c r="C151" i="9"/>
  <c r="C179" i="9" s="1"/>
  <c r="F150" i="9"/>
  <c r="F178" i="9" s="1"/>
  <c r="E150" i="9"/>
  <c r="E178" i="9" s="1"/>
  <c r="D150" i="9"/>
  <c r="D178" i="9" s="1"/>
  <c r="C150" i="9"/>
  <c r="C178" i="9" s="1"/>
  <c r="F149" i="9"/>
  <c r="F177" i="9" s="1"/>
  <c r="E149" i="9"/>
  <c r="E177" i="9" s="1"/>
  <c r="D149" i="9"/>
  <c r="D177" i="9" s="1"/>
  <c r="C149" i="9"/>
  <c r="C177" i="9" s="1"/>
  <c r="F148" i="9"/>
  <c r="F176" i="9" s="1"/>
  <c r="E148" i="9"/>
  <c r="E176" i="9" s="1"/>
  <c r="D148" i="9"/>
  <c r="D176" i="9" s="1"/>
  <c r="C148" i="9"/>
  <c r="C176" i="9" s="1"/>
  <c r="E147" i="9"/>
  <c r="E175" i="9" s="1"/>
  <c r="D147" i="9"/>
  <c r="D175" i="9" s="1"/>
  <c r="C147" i="9"/>
  <c r="C175" i="9" s="1"/>
  <c r="E146" i="9"/>
  <c r="E174" i="9" s="1"/>
  <c r="D146" i="9"/>
  <c r="D174" i="9" s="1"/>
  <c r="C146" i="9"/>
  <c r="C174" i="9" s="1"/>
  <c r="F145" i="9"/>
  <c r="F173" i="9" s="1"/>
  <c r="E145" i="9"/>
  <c r="E173" i="9" s="1"/>
  <c r="D145" i="9"/>
  <c r="D173" i="9" s="1"/>
  <c r="C145" i="9"/>
  <c r="C173" i="9" s="1"/>
  <c r="F144" i="9"/>
  <c r="F172" i="9" s="1"/>
  <c r="E144" i="9"/>
  <c r="E172" i="9" s="1"/>
  <c r="D144" i="9"/>
  <c r="D172" i="9" s="1"/>
  <c r="C144" i="9"/>
  <c r="C172" i="9" s="1"/>
  <c r="E143" i="9"/>
  <c r="E171" i="9" s="1"/>
  <c r="D143" i="9"/>
  <c r="D171" i="9" s="1"/>
  <c r="C143" i="9"/>
  <c r="C171" i="9" s="1"/>
  <c r="F142" i="9"/>
  <c r="F170" i="9" s="1"/>
  <c r="E142" i="9"/>
  <c r="E170" i="9" s="1"/>
  <c r="D142" i="9"/>
  <c r="D170" i="9" s="1"/>
  <c r="C142" i="9"/>
  <c r="C170" i="9" s="1"/>
  <c r="D118" i="9"/>
  <c r="F91" i="9"/>
  <c r="F119" i="9" s="1"/>
  <c r="E91" i="9"/>
  <c r="E119" i="9" s="1"/>
  <c r="D91" i="9"/>
  <c r="D119" i="9" s="1"/>
  <c r="C91" i="9"/>
  <c r="C119" i="9" s="1"/>
  <c r="F90" i="9"/>
  <c r="F118" i="9" s="1"/>
  <c r="E90" i="9"/>
  <c r="E118" i="9" s="1"/>
  <c r="D90" i="9"/>
  <c r="C90" i="9"/>
  <c r="C118" i="9" s="1"/>
  <c r="F89" i="9"/>
  <c r="F117" i="9" s="1"/>
  <c r="E89" i="9"/>
  <c r="E117" i="9" s="1"/>
  <c r="D89" i="9"/>
  <c r="D117" i="9" s="1"/>
  <c r="C89" i="9"/>
  <c r="C117" i="9" s="1"/>
  <c r="F88" i="9"/>
  <c r="F116" i="9" s="1"/>
  <c r="E88" i="9"/>
  <c r="E116" i="9" s="1"/>
  <c r="D88" i="9"/>
  <c r="D116" i="9" s="1"/>
  <c r="C88" i="9"/>
  <c r="C116" i="9" s="1"/>
  <c r="E87" i="9"/>
  <c r="E115" i="9" s="1"/>
  <c r="D87" i="9"/>
  <c r="D115" i="9" s="1"/>
  <c r="C87" i="9"/>
  <c r="C115" i="9" s="1"/>
  <c r="E86" i="9"/>
  <c r="E114" i="9" s="1"/>
  <c r="D86" i="9"/>
  <c r="D114" i="9" s="1"/>
  <c r="C86" i="9"/>
  <c r="C114" i="9" s="1"/>
  <c r="F85" i="9"/>
  <c r="F113" i="9" s="1"/>
  <c r="E85" i="9"/>
  <c r="E113" i="9" s="1"/>
  <c r="D85" i="9"/>
  <c r="D113" i="9" s="1"/>
  <c r="C85" i="9"/>
  <c r="C113" i="9" s="1"/>
  <c r="F84" i="9"/>
  <c r="F112" i="9" s="1"/>
  <c r="E84" i="9"/>
  <c r="E112" i="9" s="1"/>
  <c r="D84" i="9"/>
  <c r="D112" i="9" s="1"/>
  <c r="C84" i="9"/>
  <c r="C112" i="9" s="1"/>
  <c r="F83" i="9"/>
  <c r="F111" i="9" s="1"/>
  <c r="E83" i="9"/>
  <c r="E111" i="9" s="1"/>
  <c r="D83" i="9"/>
  <c r="D111" i="9" s="1"/>
  <c r="C83" i="9"/>
  <c r="C111" i="9" s="1"/>
  <c r="F82" i="9"/>
  <c r="F110" i="9" s="1"/>
  <c r="E82" i="9"/>
  <c r="E110" i="9" s="1"/>
  <c r="D82" i="9"/>
  <c r="D110" i="9" s="1"/>
  <c r="C82" i="9"/>
  <c r="C110" i="9" s="1"/>
  <c r="C23" i="9"/>
  <c r="C51" i="9" s="1"/>
  <c r="D23" i="9"/>
  <c r="D51" i="9" s="1"/>
  <c r="E23" i="9"/>
  <c r="E51" i="9" s="1"/>
  <c r="F23" i="9"/>
  <c r="F51" i="9" s="1"/>
  <c r="C24" i="9"/>
  <c r="C52" i="9" s="1"/>
  <c r="D24" i="9"/>
  <c r="D52" i="9" s="1"/>
  <c r="E24" i="9"/>
  <c r="E52" i="9" s="1"/>
  <c r="F24" i="9"/>
  <c r="F52" i="9" s="1"/>
  <c r="C25" i="9"/>
  <c r="C53" i="9" s="1"/>
  <c r="D25" i="9"/>
  <c r="D53" i="9" s="1"/>
  <c r="E25" i="9"/>
  <c r="E53" i="9" s="1"/>
  <c r="F25" i="9"/>
  <c r="F53" i="9" s="1"/>
  <c r="C26" i="9"/>
  <c r="C54" i="9" s="1"/>
  <c r="D26" i="9"/>
  <c r="D54" i="9" s="1"/>
  <c r="E26" i="9"/>
  <c r="E54" i="9" s="1"/>
  <c r="F26" i="9"/>
  <c r="F54" i="9" s="1"/>
  <c r="C27" i="9"/>
  <c r="C55" i="9" s="1"/>
  <c r="D27" i="9"/>
  <c r="D55" i="9" s="1"/>
  <c r="E27" i="9"/>
  <c r="E55" i="9" s="1"/>
  <c r="F27" i="9"/>
  <c r="F55" i="9" s="1"/>
  <c r="C28" i="9"/>
  <c r="C56" i="9" s="1"/>
  <c r="D28" i="9"/>
  <c r="D56" i="9" s="1"/>
  <c r="E28" i="9"/>
  <c r="E56" i="9" s="1"/>
  <c r="F28" i="9"/>
  <c r="F56" i="9" s="1"/>
  <c r="C29" i="9"/>
  <c r="C57" i="9" s="1"/>
  <c r="D29" i="9"/>
  <c r="D57" i="9" s="1"/>
  <c r="E29" i="9"/>
  <c r="E57" i="9" s="1"/>
  <c r="F29" i="9"/>
  <c r="F57" i="9" s="1"/>
  <c r="C30" i="9"/>
  <c r="C58" i="9" s="1"/>
  <c r="D30" i="9"/>
  <c r="D58" i="9" s="1"/>
  <c r="E30" i="9"/>
  <c r="E58" i="9" s="1"/>
  <c r="F30" i="9"/>
  <c r="F58" i="9" s="1"/>
  <c r="C31" i="9"/>
  <c r="C59" i="9" s="1"/>
  <c r="D31" i="9"/>
  <c r="D59" i="9" s="1"/>
  <c r="E31" i="9"/>
  <c r="E59" i="9" s="1"/>
  <c r="F31" i="9"/>
  <c r="F59" i="9" s="1"/>
  <c r="F137" i="10"/>
  <c r="E137" i="10"/>
  <c r="D137" i="10"/>
  <c r="C137" i="10"/>
  <c r="F136" i="10"/>
  <c r="E136" i="10"/>
  <c r="D136" i="10"/>
  <c r="C136" i="10"/>
  <c r="F135" i="10"/>
  <c r="E135" i="10"/>
  <c r="D135" i="10"/>
  <c r="C135" i="10"/>
  <c r="F134" i="10"/>
  <c r="E134" i="10"/>
  <c r="D134" i="10"/>
  <c r="C134" i="10"/>
  <c r="F133" i="10"/>
  <c r="E133" i="10"/>
  <c r="D133" i="10"/>
  <c r="C133" i="10"/>
  <c r="F132" i="10"/>
  <c r="E132" i="10"/>
  <c r="D132" i="10"/>
  <c r="C132" i="10"/>
  <c r="F131" i="10"/>
  <c r="E131" i="10"/>
  <c r="D131" i="10"/>
  <c r="C131" i="10"/>
  <c r="F130" i="10"/>
  <c r="E130" i="10"/>
  <c r="D130" i="10"/>
  <c r="C130" i="10"/>
  <c r="F129" i="10"/>
  <c r="E129" i="10"/>
  <c r="D129" i="10"/>
  <c r="C129" i="10"/>
  <c r="F128" i="10"/>
  <c r="E128" i="10"/>
  <c r="D128" i="10"/>
  <c r="F91" i="10"/>
  <c r="E91" i="10"/>
  <c r="D91" i="10"/>
  <c r="C91" i="10"/>
  <c r="F90" i="10"/>
  <c r="E90" i="10"/>
  <c r="D90" i="10"/>
  <c r="C90" i="10"/>
  <c r="F89" i="10"/>
  <c r="E89" i="10"/>
  <c r="D89" i="10"/>
  <c r="C89" i="10"/>
  <c r="F88" i="10"/>
  <c r="E88" i="10"/>
  <c r="D88" i="10"/>
  <c r="C88" i="10"/>
  <c r="F87" i="10"/>
  <c r="E87" i="10"/>
  <c r="D87" i="10"/>
  <c r="C87" i="10"/>
  <c r="F86" i="10"/>
  <c r="E86" i="10"/>
  <c r="D86" i="10"/>
  <c r="C86" i="10"/>
  <c r="F85" i="10"/>
  <c r="E85" i="10"/>
  <c r="D85" i="10"/>
  <c r="C85" i="10"/>
  <c r="F84" i="10"/>
  <c r="E84" i="10"/>
  <c r="D84" i="10"/>
  <c r="C84" i="10"/>
  <c r="F83" i="10"/>
  <c r="E83" i="10"/>
  <c r="D83" i="10"/>
  <c r="C83" i="10"/>
  <c r="F82" i="10"/>
  <c r="E82" i="10"/>
  <c r="D82" i="10"/>
  <c r="C82" i="10"/>
  <c r="C37" i="10"/>
  <c r="D37" i="10"/>
  <c r="E37" i="10"/>
  <c r="F37" i="10"/>
  <c r="C38" i="10"/>
  <c r="D38" i="10"/>
  <c r="E38" i="10"/>
  <c r="F38" i="10"/>
  <c r="C39" i="10"/>
  <c r="D39" i="10"/>
  <c r="E39" i="10"/>
  <c r="F39" i="10"/>
  <c r="C40" i="10"/>
  <c r="D40" i="10"/>
  <c r="E40" i="10"/>
  <c r="F40" i="10"/>
  <c r="C41" i="10"/>
  <c r="D41" i="10"/>
  <c r="E41" i="10"/>
  <c r="F41" i="10"/>
  <c r="C42" i="10"/>
  <c r="D42" i="10"/>
  <c r="E42" i="10"/>
  <c r="F42" i="10"/>
  <c r="C43" i="10"/>
  <c r="D43" i="10"/>
  <c r="E43" i="10"/>
  <c r="F43" i="10"/>
  <c r="C44" i="10"/>
  <c r="D44" i="10"/>
  <c r="E44" i="10"/>
  <c r="F44" i="10"/>
  <c r="C45" i="10"/>
  <c r="D45" i="10"/>
  <c r="E45" i="10"/>
  <c r="F45" i="10"/>
  <c r="F36" i="10"/>
  <c r="E36" i="10"/>
  <c r="D36" i="10"/>
  <c r="F22" i="9"/>
  <c r="F50" i="9" s="1"/>
  <c r="E22" i="9"/>
  <c r="E50" i="9" s="1"/>
  <c r="D22" i="9"/>
  <c r="D50" i="9" s="1"/>
  <c r="C22" i="9"/>
  <c r="C50" i="9" s="1"/>
  <c r="F24" i="8"/>
  <c r="E25" i="8"/>
  <c r="G25" i="8"/>
  <c r="C26" i="8"/>
  <c r="D26" i="8"/>
  <c r="F26" i="8"/>
  <c r="E27" i="8"/>
  <c r="F27" i="8"/>
  <c r="G24" i="8"/>
  <c r="G26" i="8"/>
  <c r="G27" i="8"/>
  <c r="D27" i="8"/>
  <c r="C27" i="8"/>
  <c r="E26" i="8"/>
  <c r="F25" i="8"/>
  <c r="D25" i="8"/>
  <c r="C25" i="8"/>
  <c r="E24" i="8"/>
  <c r="D24" i="8"/>
  <c r="C24" i="8"/>
  <c r="E82" i="6" l="1"/>
  <c r="D83" i="6"/>
  <c r="D84" i="6"/>
  <c r="E84" i="6"/>
  <c r="E85" i="6"/>
  <c r="F77" i="6"/>
  <c r="F85" i="6" s="1"/>
  <c r="E77" i="6"/>
  <c r="D77" i="6"/>
  <c r="D85" i="6" s="1"/>
  <c r="C77" i="6"/>
  <c r="C85" i="6" s="1"/>
  <c r="F76" i="6"/>
  <c r="F84" i="6" s="1"/>
  <c r="E76" i="6"/>
  <c r="D76" i="6"/>
  <c r="C76" i="6"/>
  <c r="C84" i="6" s="1"/>
  <c r="F75" i="6"/>
  <c r="F83" i="6" s="1"/>
  <c r="E75" i="6"/>
  <c r="E83" i="6" s="1"/>
  <c r="D75" i="6"/>
  <c r="C75" i="6"/>
  <c r="C83" i="6" s="1"/>
  <c r="F74" i="6"/>
  <c r="F82" i="6" s="1"/>
  <c r="E74" i="6"/>
  <c r="D74" i="6"/>
  <c r="D82" i="6" s="1"/>
  <c r="C74" i="6"/>
  <c r="C82" i="6" s="1"/>
  <c r="F56" i="6"/>
  <c r="F55" i="6"/>
  <c r="F54" i="6"/>
  <c r="F53" i="6"/>
  <c r="F25" i="6"/>
  <c r="F26" i="6"/>
  <c r="F27" i="6"/>
  <c r="D24" i="6"/>
  <c r="F24" i="6"/>
  <c r="F48" i="6"/>
  <c r="E48" i="6"/>
  <c r="E56" i="6" s="1"/>
  <c r="D48" i="6"/>
  <c r="D56" i="6" s="1"/>
  <c r="C48" i="6"/>
  <c r="C56" i="6" s="1"/>
  <c r="F47" i="6"/>
  <c r="E47" i="6"/>
  <c r="E55" i="6" s="1"/>
  <c r="D47" i="6"/>
  <c r="D55" i="6" s="1"/>
  <c r="C47" i="6"/>
  <c r="C55" i="6" s="1"/>
  <c r="F46" i="6"/>
  <c r="E46" i="6"/>
  <c r="E54" i="6" s="1"/>
  <c r="D46" i="6"/>
  <c r="D54" i="6" s="1"/>
  <c r="C46" i="6"/>
  <c r="C54" i="6" s="1"/>
  <c r="F45" i="6"/>
  <c r="E45" i="6"/>
  <c r="E53" i="6" s="1"/>
  <c r="D45" i="6"/>
  <c r="D53" i="6" s="1"/>
  <c r="C45" i="6"/>
  <c r="C53" i="6" s="1"/>
  <c r="F19" i="6"/>
  <c r="E19" i="6"/>
  <c r="E27" i="6" s="1"/>
  <c r="D19" i="6"/>
  <c r="D27" i="6" s="1"/>
  <c r="C19" i="6"/>
  <c r="C27" i="6" s="1"/>
  <c r="F18" i="6"/>
  <c r="E18" i="6"/>
  <c r="E26" i="6" s="1"/>
  <c r="D18" i="6"/>
  <c r="D26" i="6" s="1"/>
  <c r="C18" i="6"/>
  <c r="C26" i="6" s="1"/>
  <c r="F17" i="6"/>
  <c r="E17" i="6"/>
  <c r="E25" i="6" s="1"/>
  <c r="D17" i="6"/>
  <c r="D25" i="6" s="1"/>
  <c r="C17" i="6"/>
  <c r="C25" i="6" s="1"/>
  <c r="F16" i="6"/>
  <c r="E16" i="6"/>
  <c r="E24" i="6" s="1"/>
  <c r="D16" i="6"/>
  <c r="C16" i="6"/>
  <c r="C24" i="6" s="1"/>
  <c r="F93" i="5"/>
  <c r="F109" i="5" s="1"/>
  <c r="E93" i="5"/>
  <c r="E109" i="5" s="1"/>
  <c r="D93" i="5"/>
  <c r="D109" i="5" s="1"/>
  <c r="C93" i="5"/>
  <c r="F92" i="5"/>
  <c r="F108" i="5" s="1"/>
  <c r="E92" i="5"/>
  <c r="E108" i="5" s="1"/>
  <c r="D92" i="5"/>
  <c r="D108" i="5" s="1"/>
  <c r="C92" i="5"/>
  <c r="F91" i="5"/>
  <c r="F107" i="5" s="1"/>
  <c r="E91" i="5"/>
  <c r="E107" i="5" s="1"/>
  <c r="D91" i="5"/>
  <c r="D107" i="5" s="1"/>
  <c r="C91" i="5"/>
  <c r="C107" i="5" s="1"/>
  <c r="F90" i="5"/>
  <c r="F106" i="5" s="1"/>
  <c r="E90" i="5"/>
  <c r="E106" i="5" s="1"/>
  <c r="D90" i="5"/>
  <c r="D106" i="5" s="1"/>
  <c r="C90" i="5"/>
  <c r="C106" i="5" s="1"/>
  <c r="F56" i="5"/>
  <c r="F72" i="5" s="1"/>
  <c r="E56" i="5"/>
  <c r="E72" i="5" s="1"/>
  <c r="D56" i="5"/>
  <c r="D72" i="5" s="1"/>
  <c r="C56" i="5"/>
  <c r="F55" i="5"/>
  <c r="F71" i="5" s="1"/>
  <c r="E55" i="5"/>
  <c r="E71" i="5" s="1"/>
  <c r="D55" i="5"/>
  <c r="D71" i="5" s="1"/>
  <c r="C55" i="5"/>
  <c r="C71" i="5" s="1"/>
  <c r="F54" i="5"/>
  <c r="F70" i="5" s="1"/>
  <c r="E54" i="5"/>
  <c r="E70" i="5" s="1"/>
  <c r="D54" i="5"/>
  <c r="D70" i="5" s="1"/>
  <c r="C54" i="5"/>
  <c r="C70" i="5" s="1"/>
  <c r="F53" i="5"/>
  <c r="F69" i="5" s="1"/>
  <c r="E53" i="5"/>
  <c r="E69" i="5" s="1"/>
  <c r="D53" i="5"/>
  <c r="D69" i="5" s="1"/>
  <c r="C53" i="5"/>
  <c r="C69" i="5" s="1"/>
  <c r="G109" i="7"/>
  <c r="F109" i="7"/>
  <c r="E109" i="7"/>
  <c r="D109" i="7"/>
  <c r="C109" i="7"/>
  <c r="G108" i="7"/>
  <c r="F108" i="7"/>
  <c r="E108" i="7"/>
  <c r="D108" i="7"/>
  <c r="C108" i="7"/>
  <c r="G107" i="7"/>
  <c r="F107" i="7"/>
  <c r="E107" i="7"/>
  <c r="D107" i="7"/>
  <c r="C107" i="7"/>
  <c r="G106" i="7"/>
  <c r="F106" i="7"/>
  <c r="E106" i="7"/>
  <c r="D106" i="7"/>
  <c r="C106" i="7"/>
  <c r="G72" i="7"/>
  <c r="F72" i="7"/>
  <c r="E72" i="7"/>
  <c r="D72" i="7"/>
  <c r="C72" i="7"/>
  <c r="G71" i="7"/>
  <c r="F71" i="7"/>
  <c r="E71" i="7"/>
  <c r="D71" i="7"/>
  <c r="C71" i="7"/>
  <c r="G70" i="7"/>
  <c r="F70" i="7"/>
  <c r="E70" i="7"/>
  <c r="D70" i="7"/>
  <c r="C70" i="7"/>
  <c r="G69" i="7"/>
  <c r="F69" i="7"/>
  <c r="E69" i="7"/>
  <c r="D69" i="7"/>
  <c r="C69" i="7"/>
  <c r="G33" i="7"/>
  <c r="C33" i="7"/>
  <c r="D33" i="7"/>
  <c r="E33" i="7"/>
  <c r="F33" i="7"/>
  <c r="C34" i="7"/>
  <c r="D34" i="7"/>
  <c r="E34" i="7"/>
  <c r="F34" i="7"/>
  <c r="G34" i="7"/>
  <c r="C35" i="7"/>
  <c r="D35" i="7"/>
  <c r="E35" i="7"/>
  <c r="F35" i="7"/>
  <c r="G35" i="7"/>
  <c r="D32" i="7"/>
  <c r="E32" i="7"/>
  <c r="F32" i="7"/>
  <c r="G32" i="7"/>
  <c r="C32" i="7"/>
  <c r="F19" i="5"/>
  <c r="F35" i="5" s="1"/>
  <c r="E19" i="5"/>
  <c r="E35" i="5" s="1"/>
  <c r="D19" i="5"/>
  <c r="D35" i="5" s="1"/>
  <c r="C19" i="5"/>
  <c r="C35" i="5" s="1"/>
  <c r="F18" i="5"/>
  <c r="F34" i="5" s="1"/>
  <c r="E18" i="5"/>
  <c r="E34" i="5" s="1"/>
  <c r="D18" i="5"/>
  <c r="D34" i="5" s="1"/>
  <c r="C18" i="5"/>
  <c r="C34" i="5" s="1"/>
  <c r="F17" i="5"/>
  <c r="F33" i="5" s="1"/>
  <c r="E17" i="5"/>
  <c r="E33" i="5" s="1"/>
  <c r="D17" i="5"/>
  <c r="D33" i="5" s="1"/>
  <c r="C17" i="5"/>
  <c r="C33" i="5" s="1"/>
  <c r="F16" i="5"/>
  <c r="F32" i="5" s="1"/>
  <c r="E16" i="5"/>
  <c r="E32" i="5" s="1"/>
  <c r="D16" i="5"/>
  <c r="D32" i="5" s="1"/>
  <c r="C16" i="5"/>
  <c r="C32" i="5" s="1"/>
  <c r="C36" i="1"/>
  <c r="G62" i="4"/>
  <c r="F62" i="4"/>
  <c r="E62" i="4"/>
  <c r="D62" i="4"/>
  <c r="C62" i="4"/>
  <c r="G61" i="4"/>
  <c r="F61" i="4"/>
  <c r="E61" i="4"/>
  <c r="D61" i="4"/>
  <c r="C61" i="4"/>
  <c r="G60" i="4"/>
  <c r="F60" i="4"/>
  <c r="E60" i="4"/>
  <c r="D60" i="4"/>
  <c r="C60" i="4"/>
  <c r="G59" i="4"/>
  <c r="F59" i="4"/>
  <c r="E59" i="4"/>
  <c r="D59" i="4"/>
  <c r="C59" i="4"/>
  <c r="G58" i="4"/>
  <c r="F58" i="4"/>
  <c r="E58" i="4"/>
  <c r="D58" i="4"/>
  <c r="G57" i="4"/>
  <c r="F57" i="4"/>
  <c r="E57" i="4"/>
  <c r="D57" i="4"/>
  <c r="G56" i="4"/>
  <c r="F56" i="4"/>
  <c r="E56" i="4"/>
  <c r="D56" i="4"/>
  <c r="C56" i="4"/>
  <c r="G55" i="4"/>
  <c r="F55" i="4"/>
  <c r="E55" i="4"/>
  <c r="D55" i="4"/>
  <c r="C55" i="4"/>
  <c r="G54" i="4"/>
  <c r="F54" i="4"/>
  <c r="E54" i="4"/>
  <c r="D54" i="4"/>
  <c r="C54" i="4"/>
  <c r="G126" i="4"/>
  <c r="F126" i="4"/>
  <c r="E126" i="4"/>
  <c r="D126" i="4"/>
  <c r="C126" i="4"/>
  <c r="G125" i="4"/>
  <c r="F125" i="4"/>
  <c r="D125" i="4"/>
  <c r="C125" i="4"/>
  <c r="G124" i="4"/>
  <c r="F124" i="4"/>
  <c r="E124" i="4"/>
  <c r="D124" i="4"/>
  <c r="C124" i="4"/>
  <c r="G123" i="4"/>
  <c r="F123" i="4"/>
  <c r="E123" i="4"/>
  <c r="D123" i="4"/>
  <c r="C123" i="4"/>
  <c r="G122" i="4"/>
  <c r="F122" i="4"/>
  <c r="E122" i="4"/>
  <c r="D122" i="4"/>
  <c r="G121" i="4"/>
  <c r="F121" i="4"/>
  <c r="E121" i="4"/>
  <c r="D121" i="4"/>
  <c r="G120" i="4"/>
  <c r="F120" i="4"/>
  <c r="E120" i="4"/>
  <c r="D120" i="4"/>
  <c r="C120" i="4"/>
  <c r="G119" i="4"/>
  <c r="F119" i="4"/>
  <c r="E119" i="4"/>
  <c r="D119" i="4"/>
  <c r="C119" i="4"/>
  <c r="G118" i="4"/>
  <c r="F118" i="4"/>
  <c r="E118" i="4"/>
  <c r="D118" i="4"/>
  <c r="C118" i="4"/>
  <c r="C183" i="4"/>
  <c r="D183" i="4"/>
  <c r="E183" i="4"/>
  <c r="F183" i="4"/>
  <c r="G183" i="4"/>
  <c r="C184" i="4"/>
  <c r="D184" i="4"/>
  <c r="E184" i="4"/>
  <c r="F184" i="4"/>
  <c r="G184" i="4"/>
  <c r="D185" i="4"/>
  <c r="E185" i="4"/>
  <c r="F185" i="4"/>
  <c r="G185" i="4"/>
  <c r="D186" i="4"/>
  <c r="E186" i="4"/>
  <c r="F186" i="4"/>
  <c r="G186" i="4"/>
  <c r="C187" i="4"/>
  <c r="D187" i="4"/>
  <c r="E187" i="4"/>
  <c r="F187" i="4"/>
  <c r="G187" i="4"/>
  <c r="C188" i="4"/>
  <c r="D188" i="4"/>
  <c r="E188" i="4"/>
  <c r="F188" i="4"/>
  <c r="G188" i="4"/>
  <c r="C189" i="4"/>
  <c r="D189" i="4"/>
  <c r="E189" i="4"/>
  <c r="F189" i="4"/>
  <c r="G189" i="4"/>
  <c r="C190" i="4"/>
  <c r="D190" i="4"/>
  <c r="E190" i="4"/>
  <c r="F190" i="4"/>
  <c r="G190" i="4"/>
  <c r="D182" i="4"/>
  <c r="E182" i="4"/>
  <c r="F182" i="4"/>
  <c r="G182" i="4"/>
  <c r="C182" i="4"/>
  <c r="C109" i="5" l="1"/>
  <c r="C108" i="5"/>
  <c r="C72" i="5"/>
  <c r="K121" i="1"/>
  <c r="J121" i="1"/>
  <c r="I121" i="1"/>
  <c r="H121" i="1"/>
  <c r="G121" i="1"/>
  <c r="F121" i="1"/>
  <c r="E121" i="1"/>
  <c r="D121" i="1"/>
  <c r="C121" i="1"/>
  <c r="K120" i="1"/>
  <c r="I120" i="1"/>
  <c r="H120" i="1"/>
  <c r="G120" i="1"/>
  <c r="F120" i="1"/>
  <c r="E120" i="1"/>
  <c r="D120" i="1"/>
  <c r="C120" i="1"/>
  <c r="K119" i="1"/>
  <c r="J119" i="1"/>
  <c r="I119" i="1"/>
  <c r="H119" i="1"/>
  <c r="G119" i="1"/>
  <c r="F119" i="1"/>
  <c r="E119" i="1"/>
  <c r="D119" i="1"/>
  <c r="C119" i="1"/>
  <c r="K118" i="1"/>
  <c r="J118" i="1"/>
  <c r="I118" i="1"/>
  <c r="H118" i="1"/>
  <c r="G118" i="1"/>
  <c r="F118" i="1"/>
  <c r="E118" i="1"/>
  <c r="D118" i="1"/>
  <c r="C118" i="1"/>
  <c r="K80" i="1"/>
  <c r="J80" i="1"/>
  <c r="I80" i="1"/>
  <c r="H80" i="1"/>
  <c r="G80" i="1"/>
  <c r="F80" i="1"/>
  <c r="E80" i="1"/>
  <c r="D80" i="1"/>
  <c r="C80" i="1"/>
  <c r="K79" i="1"/>
  <c r="J79" i="1"/>
  <c r="I79" i="1"/>
  <c r="H79" i="1"/>
  <c r="G79" i="1"/>
  <c r="F79" i="1"/>
  <c r="E79" i="1"/>
  <c r="D79" i="1"/>
  <c r="C79" i="1"/>
  <c r="K78" i="1"/>
  <c r="J78" i="1"/>
  <c r="I78" i="1"/>
  <c r="H78" i="1"/>
  <c r="G78" i="1"/>
  <c r="F78" i="1"/>
  <c r="E78" i="1"/>
  <c r="D78" i="1"/>
  <c r="C78" i="1"/>
  <c r="K77" i="1"/>
  <c r="J77" i="1"/>
  <c r="I77" i="1"/>
  <c r="H77" i="1"/>
  <c r="G77" i="1"/>
  <c r="F77" i="1"/>
  <c r="E77" i="1"/>
  <c r="D77" i="1"/>
  <c r="C77" i="1"/>
  <c r="K75" i="3" l="1"/>
  <c r="J75" i="3"/>
  <c r="J83" i="3" s="1"/>
  <c r="I75" i="3"/>
  <c r="I83" i="3" s="1"/>
  <c r="H75" i="3"/>
  <c r="H83" i="3" s="1"/>
  <c r="G75" i="3"/>
  <c r="G83" i="3" s="1"/>
  <c r="F75" i="3"/>
  <c r="F83" i="3" s="1"/>
  <c r="E75" i="3"/>
  <c r="E83" i="3" s="1"/>
  <c r="D75" i="3"/>
  <c r="D83" i="3" s="1"/>
  <c r="C75" i="3"/>
  <c r="C83" i="3" s="1"/>
  <c r="K74" i="3"/>
  <c r="J74" i="3"/>
  <c r="J82" i="3" s="1"/>
  <c r="I74" i="3"/>
  <c r="I82" i="3" s="1"/>
  <c r="H74" i="3"/>
  <c r="H82" i="3" s="1"/>
  <c r="G74" i="3"/>
  <c r="G82" i="3" s="1"/>
  <c r="F74" i="3"/>
  <c r="F82" i="3" s="1"/>
  <c r="E74" i="3"/>
  <c r="E82" i="3" s="1"/>
  <c r="D74" i="3"/>
  <c r="D82" i="3" s="1"/>
  <c r="C74" i="3"/>
  <c r="C82" i="3" s="1"/>
  <c r="K73" i="3"/>
  <c r="J73" i="3"/>
  <c r="J81" i="3" s="1"/>
  <c r="I73" i="3"/>
  <c r="I81" i="3" s="1"/>
  <c r="H73" i="3"/>
  <c r="H81" i="3" s="1"/>
  <c r="G73" i="3"/>
  <c r="G81" i="3" s="1"/>
  <c r="F73" i="3"/>
  <c r="F81" i="3" s="1"/>
  <c r="E73" i="3"/>
  <c r="E81" i="3" s="1"/>
  <c r="D73" i="3"/>
  <c r="D81" i="3" s="1"/>
  <c r="C73" i="3"/>
  <c r="C81" i="3" s="1"/>
  <c r="K72" i="3"/>
  <c r="J72" i="3"/>
  <c r="J80" i="3" s="1"/>
  <c r="I72" i="3"/>
  <c r="I80" i="3" s="1"/>
  <c r="H72" i="3"/>
  <c r="H80" i="3" s="1"/>
  <c r="G72" i="3"/>
  <c r="G80" i="3" s="1"/>
  <c r="F72" i="3"/>
  <c r="F80" i="3" s="1"/>
  <c r="E72" i="3"/>
  <c r="E80" i="3" s="1"/>
  <c r="D72" i="3"/>
  <c r="D80" i="3" s="1"/>
  <c r="C72" i="3"/>
  <c r="C80" i="3" s="1"/>
  <c r="T67" i="3"/>
  <c r="S67" i="3"/>
  <c r="R67" i="3"/>
  <c r="T66" i="3"/>
  <c r="S66" i="3"/>
  <c r="R66" i="3"/>
  <c r="T65" i="3"/>
  <c r="S65" i="3"/>
  <c r="R65" i="3"/>
  <c r="T64" i="3"/>
  <c r="S64" i="3"/>
  <c r="R64" i="3"/>
  <c r="U64" i="3" s="1"/>
  <c r="E54" i="3"/>
  <c r="K47" i="3"/>
  <c r="J47" i="3"/>
  <c r="J55" i="3" s="1"/>
  <c r="I47" i="3"/>
  <c r="I55" i="3" s="1"/>
  <c r="H47" i="3"/>
  <c r="H55" i="3" s="1"/>
  <c r="G47" i="3"/>
  <c r="G55" i="3" s="1"/>
  <c r="F47" i="3"/>
  <c r="F55" i="3" s="1"/>
  <c r="E47" i="3"/>
  <c r="E55" i="3" s="1"/>
  <c r="D47" i="3"/>
  <c r="D55" i="3" s="1"/>
  <c r="C47" i="3"/>
  <c r="C55" i="3" s="1"/>
  <c r="K46" i="3"/>
  <c r="J46" i="3"/>
  <c r="J54" i="3" s="1"/>
  <c r="I46" i="3"/>
  <c r="I54" i="3" s="1"/>
  <c r="H46" i="3"/>
  <c r="H54" i="3" s="1"/>
  <c r="G46" i="3"/>
  <c r="G54" i="3" s="1"/>
  <c r="F46" i="3"/>
  <c r="F54" i="3" s="1"/>
  <c r="E46" i="3"/>
  <c r="D46" i="3"/>
  <c r="D54" i="3" s="1"/>
  <c r="C46" i="3"/>
  <c r="C54" i="3" s="1"/>
  <c r="K45" i="3"/>
  <c r="J45" i="3"/>
  <c r="J53" i="3" s="1"/>
  <c r="I45" i="3"/>
  <c r="I53" i="3" s="1"/>
  <c r="H45" i="3"/>
  <c r="H53" i="3" s="1"/>
  <c r="G45" i="3"/>
  <c r="G53" i="3" s="1"/>
  <c r="F45" i="3"/>
  <c r="F53" i="3" s="1"/>
  <c r="E45" i="3"/>
  <c r="E53" i="3" s="1"/>
  <c r="D45" i="3"/>
  <c r="D53" i="3" s="1"/>
  <c r="C45" i="3"/>
  <c r="C53" i="3" s="1"/>
  <c r="K44" i="3"/>
  <c r="J44" i="3"/>
  <c r="J52" i="3" s="1"/>
  <c r="I44" i="3"/>
  <c r="I52" i="3" s="1"/>
  <c r="H44" i="3"/>
  <c r="H52" i="3" s="1"/>
  <c r="G44" i="3"/>
  <c r="G52" i="3" s="1"/>
  <c r="F44" i="3"/>
  <c r="F52" i="3" s="1"/>
  <c r="E44" i="3"/>
  <c r="E52" i="3" s="1"/>
  <c r="D44" i="3"/>
  <c r="D52" i="3" s="1"/>
  <c r="C44" i="3"/>
  <c r="C52" i="3" s="1"/>
  <c r="T39" i="3"/>
  <c r="S39" i="3"/>
  <c r="R39" i="3"/>
  <c r="T38" i="3"/>
  <c r="S38" i="3"/>
  <c r="R38" i="3"/>
  <c r="U38" i="3" s="1"/>
  <c r="T37" i="3"/>
  <c r="S37" i="3"/>
  <c r="R37" i="3"/>
  <c r="U37" i="3" s="1"/>
  <c r="T36" i="3"/>
  <c r="S36" i="3"/>
  <c r="R36" i="3"/>
  <c r="V103" i="2"/>
  <c r="U103" i="2"/>
  <c r="T103" i="2"/>
  <c r="S103" i="2"/>
  <c r="R103" i="2"/>
  <c r="V102" i="2"/>
  <c r="U102" i="2"/>
  <c r="T102" i="2"/>
  <c r="S102" i="2"/>
  <c r="R102" i="2"/>
  <c r="V101" i="2"/>
  <c r="U101" i="2"/>
  <c r="T101" i="2"/>
  <c r="S101" i="2"/>
  <c r="R101" i="2"/>
  <c r="V100" i="2"/>
  <c r="U100" i="2"/>
  <c r="T100" i="2"/>
  <c r="S100" i="2"/>
  <c r="R100" i="2"/>
  <c r="J95" i="2"/>
  <c r="J112" i="2" s="1"/>
  <c r="I95" i="2"/>
  <c r="I112" i="2" s="1"/>
  <c r="H95" i="2"/>
  <c r="H112" i="2" s="1"/>
  <c r="G95" i="2"/>
  <c r="G112" i="2" s="1"/>
  <c r="F95" i="2"/>
  <c r="F112" i="2" s="1"/>
  <c r="E95" i="2"/>
  <c r="E112" i="2" s="1"/>
  <c r="D95" i="2"/>
  <c r="D112" i="2" s="1"/>
  <c r="C95" i="2"/>
  <c r="C112" i="2" s="1"/>
  <c r="J94" i="2"/>
  <c r="J111" i="2" s="1"/>
  <c r="I94" i="2"/>
  <c r="I111" i="2" s="1"/>
  <c r="H94" i="2"/>
  <c r="H111" i="2" s="1"/>
  <c r="G94" i="2"/>
  <c r="G111" i="2" s="1"/>
  <c r="F94" i="2"/>
  <c r="F111" i="2" s="1"/>
  <c r="E94" i="2"/>
  <c r="E111" i="2" s="1"/>
  <c r="D94" i="2"/>
  <c r="D111" i="2" s="1"/>
  <c r="C94" i="2"/>
  <c r="C111" i="2" s="1"/>
  <c r="J93" i="2"/>
  <c r="J110" i="2" s="1"/>
  <c r="I93" i="2"/>
  <c r="I110" i="2" s="1"/>
  <c r="H93" i="2"/>
  <c r="H110" i="2" s="1"/>
  <c r="G93" i="2"/>
  <c r="G110" i="2" s="1"/>
  <c r="F93" i="2"/>
  <c r="F110" i="2" s="1"/>
  <c r="E93" i="2"/>
  <c r="E110" i="2" s="1"/>
  <c r="D93" i="2"/>
  <c r="D110" i="2" s="1"/>
  <c r="C93" i="2"/>
  <c r="C110" i="2" s="1"/>
  <c r="J92" i="2"/>
  <c r="J109" i="2" s="1"/>
  <c r="I92" i="2"/>
  <c r="I109" i="2" s="1"/>
  <c r="H92" i="2"/>
  <c r="H109" i="2" s="1"/>
  <c r="G92" i="2"/>
  <c r="G109" i="2" s="1"/>
  <c r="F92" i="2"/>
  <c r="F109" i="2" s="1"/>
  <c r="E92" i="2"/>
  <c r="E109" i="2" s="1"/>
  <c r="D92" i="2"/>
  <c r="D109" i="2" s="1"/>
  <c r="C92" i="2"/>
  <c r="C109" i="2" s="1"/>
  <c r="U87" i="2"/>
  <c r="U95" i="2" s="1"/>
  <c r="T87" i="2"/>
  <c r="T95" i="2" s="1"/>
  <c r="S87" i="2"/>
  <c r="S95" i="2" s="1"/>
  <c r="R87" i="2"/>
  <c r="R95" i="2" s="1"/>
  <c r="U86" i="2"/>
  <c r="U94" i="2" s="1"/>
  <c r="T86" i="2"/>
  <c r="T94" i="2" s="1"/>
  <c r="T111" i="2" s="1"/>
  <c r="S86" i="2"/>
  <c r="S94" i="2" s="1"/>
  <c r="R86" i="2"/>
  <c r="R94" i="2" s="1"/>
  <c r="U85" i="2"/>
  <c r="U93" i="2" s="1"/>
  <c r="T85" i="2"/>
  <c r="T93" i="2" s="1"/>
  <c r="S85" i="2"/>
  <c r="S93" i="2" s="1"/>
  <c r="S110" i="2" s="1"/>
  <c r="R85" i="2"/>
  <c r="R93" i="2" s="1"/>
  <c r="U84" i="2"/>
  <c r="U92" i="2" s="1"/>
  <c r="U109" i="2" s="1"/>
  <c r="T84" i="2"/>
  <c r="T92" i="2" s="1"/>
  <c r="T109" i="2" s="1"/>
  <c r="S84" i="2"/>
  <c r="S92" i="2" s="1"/>
  <c r="S109" i="2" s="1"/>
  <c r="R84" i="2"/>
  <c r="R92" i="2" s="1"/>
  <c r="R109" i="2" s="1"/>
  <c r="V65" i="2"/>
  <c r="U65" i="2"/>
  <c r="T65" i="2"/>
  <c r="S65" i="2"/>
  <c r="R65" i="2"/>
  <c r="V64" i="2"/>
  <c r="U64" i="2"/>
  <c r="T64" i="2"/>
  <c r="S64" i="2"/>
  <c r="R64" i="2"/>
  <c r="V63" i="2"/>
  <c r="U63" i="2"/>
  <c r="T63" i="2"/>
  <c r="S63" i="2"/>
  <c r="R63" i="2"/>
  <c r="V62" i="2"/>
  <c r="U62" i="2"/>
  <c r="T62" i="2"/>
  <c r="S62" i="2"/>
  <c r="R62" i="2"/>
  <c r="J57" i="2"/>
  <c r="J74" i="2" s="1"/>
  <c r="I57" i="2"/>
  <c r="I74" i="2" s="1"/>
  <c r="H57" i="2"/>
  <c r="H74" i="2" s="1"/>
  <c r="G57" i="2"/>
  <c r="G74" i="2" s="1"/>
  <c r="F57" i="2"/>
  <c r="F74" i="2" s="1"/>
  <c r="E57" i="2"/>
  <c r="E74" i="2" s="1"/>
  <c r="D57" i="2"/>
  <c r="D74" i="2" s="1"/>
  <c r="C57" i="2"/>
  <c r="C74" i="2" s="1"/>
  <c r="J56" i="2"/>
  <c r="J73" i="2" s="1"/>
  <c r="I56" i="2"/>
  <c r="I73" i="2" s="1"/>
  <c r="H56" i="2"/>
  <c r="H73" i="2" s="1"/>
  <c r="G56" i="2"/>
  <c r="G73" i="2" s="1"/>
  <c r="F56" i="2"/>
  <c r="F73" i="2" s="1"/>
  <c r="E56" i="2"/>
  <c r="E73" i="2" s="1"/>
  <c r="D56" i="2"/>
  <c r="D73" i="2" s="1"/>
  <c r="C56" i="2"/>
  <c r="C73" i="2" s="1"/>
  <c r="J55" i="2"/>
  <c r="J72" i="2" s="1"/>
  <c r="I55" i="2"/>
  <c r="I72" i="2" s="1"/>
  <c r="H55" i="2"/>
  <c r="H72" i="2" s="1"/>
  <c r="G55" i="2"/>
  <c r="G72" i="2" s="1"/>
  <c r="F55" i="2"/>
  <c r="F72" i="2" s="1"/>
  <c r="E55" i="2"/>
  <c r="E72" i="2" s="1"/>
  <c r="D55" i="2"/>
  <c r="D72" i="2" s="1"/>
  <c r="C55" i="2"/>
  <c r="C72" i="2" s="1"/>
  <c r="J54" i="2"/>
  <c r="J71" i="2" s="1"/>
  <c r="I54" i="2"/>
  <c r="I71" i="2" s="1"/>
  <c r="H54" i="2"/>
  <c r="H71" i="2" s="1"/>
  <c r="G54" i="2"/>
  <c r="G71" i="2" s="1"/>
  <c r="F54" i="2"/>
  <c r="F71" i="2" s="1"/>
  <c r="E54" i="2"/>
  <c r="E71" i="2" s="1"/>
  <c r="D54" i="2"/>
  <c r="D71" i="2" s="1"/>
  <c r="C54" i="2"/>
  <c r="C71" i="2" s="1"/>
  <c r="U49" i="2"/>
  <c r="U57" i="2" s="1"/>
  <c r="U74" i="2" s="1"/>
  <c r="T49" i="2"/>
  <c r="T57" i="2" s="1"/>
  <c r="T74" i="2" s="1"/>
  <c r="S49" i="2"/>
  <c r="S57" i="2" s="1"/>
  <c r="R49" i="2"/>
  <c r="R57" i="2" s="1"/>
  <c r="U48" i="2"/>
  <c r="U56" i="2" s="1"/>
  <c r="T48" i="2"/>
  <c r="T56" i="2" s="1"/>
  <c r="T73" i="2" s="1"/>
  <c r="S48" i="2"/>
  <c r="S56" i="2" s="1"/>
  <c r="R48" i="2"/>
  <c r="R56" i="2" s="1"/>
  <c r="U47" i="2"/>
  <c r="U55" i="2" s="1"/>
  <c r="T47" i="2"/>
  <c r="T55" i="2" s="1"/>
  <c r="S47" i="2"/>
  <c r="S55" i="2" s="1"/>
  <c r="S72" i="2" s="1"/>
  <c r="R47" i="2"/>
  <c r="R55" i="2" s="1"/>
  <c r="U46" i="2"/>
  <c r="U54" i="2" s="1"/>
  <c r="U71" i="2" s="1"/>
  <c r="T46" i="2"/>
  <c r="T54" i="2" s="1"/>
  <c r="T71" i="2" s="1"/>
  <c r="S46" i="2"/>
  <c r="S54" i="2" s="1"/>
  <c r="S71" i="2" s="1"/>
  <c r="R46" i="2"/>
  <c r="R54" i="2" s="1"/>
  <c r="R71" i="2" s="1"/>
  <c r="C16" i="3"/>
  <c r="C24" i="3" s="1"/>
  <c r="R9" i="3"/>
  <c r="U9" i="3" s="1"/>
  <c r="R17" i="3" s="1"/>
  <c r="S9" i="3"/>
  <c r="T9" i="3"/>
  <c r="R10" i="3"/>
  <c r="U10" i="3" s="1"/>
  <c r="R18" i="3" s="1"/>
  <c r="S10" i="3"/>
  <c r="T10" i="3"/>
  <c r="R11" i="3"/>
  <c r="U11" i="3" s="1"/>
  <c r="R19" i="3" s="1"/>
  <c r="S11" i="3"/>
  <c r="T11" i="3"/>
  <c r="T8" i="3"/>
  <c r="S8" i="3"/>
  <c r="R8" i="3"/>
  <c r="C17" i="3"/>
  <c r="C25" i="3" s="1"/>
  <c r="D17" i="3"/>
  <c r="D25" i="3" s="1"/>
  <c r="E17" i="3"/>
  <c r="E25" i="3" s="1"/>
  <c r="F17" i="3"/>
  <c r="G17" i="3"/>
  <c r="G25" i="3" s="1"/>
  <c r="H17" i="3"/>
  <c r="H25" i="3" s="1"/>
  <c r="I17" i="3"/>
  <c r="J17" i="3"/>
  <c r="K17" i="3"/>
  <c r="C18" i="3"/>
  <c r="C26" i="3" s="1"/>
  <c r="D18" i="3"/>
  <c r="D26" i="3" s="1"/>
  <c r="E18" i="3"/>
  <c r="E26" i="3" s="1"/>
  <c r="F18" i="3"/>
  <c r="F26" i="3" s="1"/>
  <c r="G18" i="3"/>
  <c r="H18" i="3"/>
  <c r="H26" i="3" s="1"/>
  <c r="I18" i="3"/>
  <c r="I26" i="3" s="1"/>
  <c r="J18" i="3"/>
  <c r="J26" i="3" s="1"/>
  <c r="K18" i="3"/>
  <c r="C19" i="3"/>
  <c r="C27" i="3" s="1"/>
  <c r="D19" i="3"/>
  <c r="D27" i="3" s="1"/>
  <c r="E19" i="3"/>
  <c r="E27" i="3" s="1"/>
  <c r="F19" i="3"/>
  <c r="F27" i="3" s="1"/>
  <c r="G19" i="3"/>
  <c r="G27" i="3" s="1"/>
  <c r="H19" i="3"/>
  <c r="H27" i="3" s="1"/>
  <c r="I19" i="3"/>
  <c r="I27" i="3" s="1"/>
  <c r="J19" i="3"/>
  <c r="J27" i="3" s="1"/>
  <c r="K19" i="3"/>
  <c r="D16" i="3"/>
  <c r="D24" i="3" s="1"/>
  <c r="E16" i="3"/>
  <c r="E24" i="3" s="1"/>
  <c r="F16" i="3"/>
  <c r="F24" i="3" s="1"/>
  <c r="G16" i="3"/>
  <c r="G24" i="3" s="1"/>
  <c r="H16" i="3"/>
  <c r="H24" i="3" s="1"/>
  <c r="I16" i="3"/>
  <c r="I24" i="3" s="1"/>
  <c r="J16" i="3"/>
  <c r="K16" i="3"/>
  <c r="S18" i="3" l="1"/>
  <c r="S17" i="3"/>
  <c r="S73" i="2"/>
  <c r="S74" i="2"/>
  <c r="S111" i="2"/>
  <c r="U8" i="3"/>
  <c r="T19" i="3"/>
  <c r="T18" i="3"/>
  <c r="T17" i="3"/>
  <c r="R74" i="2"/>
  <c r="U111" i="2"/>
  <c r="T72" i="2"/>
  <c r="R72" i="2"/>
  <c r="R110" i="2"/>
  <c r="R111" i="2"/>
  <c r="T110" i="2"/>
  <c r="U110" i="2"/>
  <c r="S112" i="2"/>
  <c r="T112" i="2"/>
  <c r="U112" i="2"/>
  <c r="R112" i="2"/>
  <c r="U72" i="2"/>
  <c r="U73" i="2"/>
  <c r="R73" i="2"/>
  <c r="U36" i="3"/>
  <c r="T44" i="3" s="1"/>
  <c r="T52" i="3" s="1"/>
  <c r="S46" i="3"/>
  <c r="S54" i="3" s="1"/>
  <c r="S45" i="3"/>
  <c r="S53" i="3" s="1"/>
  <c r="T46" i="3"/>
  <c r="T54" i="3" s="1"/>
  <c r="T45" i="3"/>
  <c r="T53" i="3" s="1"/>
  <c r="U39" i="3"/>
  <c r="U67" i="3"/>
  <c r="T75" i="3" s="1"/>
  <c r="T83" i="3" s="1"/>
  <c r="S73" i="3"/>
  <c r="S81" i="3" s="1"/>
  <c r="U66" i="3"/>
  <c r="T74" i="3" s="1"/>
  <c r="T82" i="3" s="1"/>
  <c r="U65" i="3"/>
  <c r="T73" i="3" s="1"/>
  <c r="T81" i="3" s="1"/>
  <c r="T72" i="3"/>
  <c r="T80" i="3" s="1"/>
  <c r="S75" i="3"/>
  <c r="S83" i="3" s="1"/>
  <c r="S72" i="3"/>
  <c r="S80" i="3" s="1"/>
  <c r="R72" i="3"/>
  <c r="R80" i="3" s="1"/>
  <c r="R75" i="3"/>
  <c r="R83" i="3" s="1"/>
  <c r="S44" i="3"/>
  <c r="S52" i="3" s="1"/>
  <c r="S47" i="3"/>
  <c r="S55" i="3" s="1"/>
  <c r="T47" i="3"/>
  <c r="T55" i="3" s="1"/>
  <c r="R44" i="3"/>
  <c r="R52" i="3" s="1"/>
  <c r="R45" i="3"/>
  <c r="R53" i="3" s="1"/>
  <c r="R46" i="3"/>
  <c r="R54" i="3" s="1"/>
  <c r="R47" i="3"/>
  <c r="R55" i="3" s="1"/>
  <c r="S16" i="3"/>
  <c r="T16" i="3"/>
  <c r="R16" i="3"/>
  <c r="S19" i="3"/>
  <c r="T25" i="3"/>
  <c r="S26" i="3"/>
  <c r="G26" i="3"/>
  <c r="S27" i="3"/>
  <c r="R24" i="3"/>
  <c r="S25" i="3"/>
  <c r="R27" i="3"/>
  <c r="S24" i="3"/>
  <c r="J25" i="3"/>
  <c r="J24" i="3"/>
  <c r="I25" i="3"/>
  <c r="F25" i="3"/>
  <c r="R26" i="3"/>
  <c r="R25" i="3"/>
  <c r="T24" i="3"/>
  <c r="T26" i="3"/>
  <c r="T27" i="3"/>
  <c r="R74" i="3" l="1"/>
  <c r="R82" i="3" s="1"/>
  <c r="S74" i="3"/>
  <c r="S82" i="3" s="1"/>
  <c r="R73" i="3"/>
  <c r="R81" i="3" s="1"/>
  <c r="V25" i="2" l="1"/>
  <c r="V26" i="2"/>
  <c r="V27" i="2"/>
  <c r="V24" i="2"/>
  <c r="U27" i="2"/>
  <c r="T27" i="2"/>
  <c r="S27" i="2"/>
  <c r="R27" i="2"/>
  <c r="U26" i="2"/>
  <c r="T26" i="2"/>
  <c r="S26" i="2"/>
  <c r="R26" i="2"/>
  <c r="U25" i="2"/>
  <c r="T25" i="2"/>
  <c r="S25" i="2"/>
  <c r="R25" i="2"/>
  <c r="U24" i="2"/>
  <c r="T24" i="2"/>
  <c r="S24" i="2"/>
  <c r="R24" i="2"/>
  <c r="R9" i="2"/>
  <c r="S9" i="2"/>
  <c r="S17" i="2" s="1"/>
  <c r="T9" i="2"/>
  <c r="U9" i="2"/>
  <c r="U17" i="2" s="1"/>
  <c r="U34" i="2" s="1"/>
  <c r="R10" i="2"/>
  <c r="S10" i="2"/>
  <c r="S18" i="2" s="1"/>
  <c r="S35" i="2" s="1"/>
  <c r="T10" i="2"/>
  <c r="T18" i="2" s="1"/>
  <c r="T35" i="2" s="1"/>
  <c r="U10" i="2"/>
  <c r="U18" i="2" s="1"/>
  <c r="U35" i="2" s="1"/>
  <c r="R11" i="2"/>
  <c r="R19" i="2" s="1"/>
  <c r="S11" i="2"/>
  <c r="T11" i="2"/>
  <c r="T19" i="2" s="1"/>
  <c r="T36" i="2" s="1"/>
  <c r="U11" i="2"/>
  <c r="U19" i="2" s="1"/>
  <c r="U36" i="2" s="1"/>
  <c r="U8" i="2"/>
  <c r="U16" i="2" s="1"/>
  <c r="T8" i="2"/>
  <c r="S8" i="2"/>
  <c r="R8" i="2"/>
  <c r="R16" i="2" s="1"/>
  <c r="R33" i="2" s="1"/>
  <c r="S19" i="2"/>
  <c r="R18" i="2"/>
  <c r="R35" i="2" s="1"/>
  <c r="T17" i="2"/>
  <c r="T34" i="2" s="1"/>
  <c r="R17" i="2"/>
  <c r="R34" i="2" s="1"/>
  <c r="T16" i="2"/>
  <c r="S16" i="2"/>
  <c r="S33" i="2" s="1"/>
  <c r="R36" i="2" l="1"/>
  <c r="T33" i="2"/>
  <c r="S34" i="2"/>
  <c r="U33" i="2"/>
  <c r="S36" i="2"/>
  <c r="C17" i="2"/>
  <c r="C34" i="2" s="1"/>
  <c r="D17" i="2"/>
  <c r="D34" i="2" s="1"/>
  <c r="E17" i="2"/>
  <c r="E34" i="2" s="1"/>
  <c r="F17" i="2"/>
  <c r="F34" i="2" s="1"/>
  <c r="G17" i="2"/>
  <c r="G34" i="2" s="1"/>
  <c r="H17" i="2"/>
  <c r="H34" i="2" s="1"/>
  <c r="I17" i="2"/>
  <c r="I34" i="2" s="1"/>
  <c r="J17" i="2"/>
  <c r="J34" i="2" s="1"/>
  <c r="C18" i="2"/>
  <c r="C35" i="2" s="1"/>
  <c r="D18" i="2"/>
  <c r="D35" i="2" s="1"/>
  <c r="E18" i="2"/>
  <c r="E35" i="2" s="1"/>
  <c r="F18" i="2"/>
  <c r="F35" i="2" s="1"/>
  <c r="G18" i="2"/>
  <c r="G35" i="2" s="1"/>
  <c r="H18" i="2"/>
  <c r="H35" i="2" s="1"/>
  <c r="I18" i="2"/>
  <c r="I35" i="2" s="1"/>
  <c r="J18" i="2"/>
  <c r="J35" i="2" s="1"/>
  <c r="C19" i="2"/>
  <c r="C36" i="2" s="1"/>
  <c r="D19" i="2"/>
  <c r="D36" i="2" s="1"/>
  <c r="E19" i="2"/>
  <c r="E36" i="2" s="1"/>
  <c r="F19" i="2"/>
  <c r="F36" i="2" s="1"/>
  <c r="G19" i="2"/>
  <c r="G36" i="2" s="1"/>
  <c r="H19" i="2"/>
  <c r="H36" i="2" s="1"/>
  <c r="I19" i="2"/>
  <c r="I36" i="2" s="1"/>
  <c r="J19" i="2"/>
  <c r="J36" i="2" s="1"/>
  <c r="D16" i="2"/>
  <c r="D33" i="2" s="1"/>
  <c r="E16" i="2"/>
  <c r="E33" i="2" s="1"/>
  <c r="F16" i="2"/>
  <c r="F33" i="2" s="1"/>
  <c r="G16" i="2"/>
  <c r="G33" i="2" s="1"/>
  <c r="H16" i="2"/>
  <c r="H33" i="2" s="1"/>
  <c r="I16" i="2"/>
  <c r="I33" i="2" s="1"/>
  <c r="J16" i="2"/>
  <c r="J33" i="2" s="1"/>
  <c r="C16" i="2"/>
  <c r="C33" i="2" s="1"/>
  <c r="C37" i="1"/>
  <c r="D37" i="1"/>
  <c r="E37" i="1"/>
  <c r="F37" i="1"/>
  <c r="G37" i="1"/>
  <c r="H37" i="1"/>
  <c r="I37" i="1"/>
  <c r="J37" i="1"/>
  <c r="K37" i="1"/>
  <c r="C38" i="1"/>
  <c r="D38" i="1"/>
  <c r="E38" i="1"/>
  <c r="F38" i="1"/>
  <c r="G38" i="1"/>
  <c r="H38" i="1"/>
  <c r="I38" i="1"/>
  <c r="J38" i="1"/>
  <c r="K38" i="1"/>
  <c r="C39" i="1"/>
  <c r="D39" i="1"/>
  <c r="E39" i="1"/>
  <c r="F39" i="1"/>
  <c r="G39" i="1"/>
  <c r="H39" i="1"/>
  <c r="I39" i="1"/>
  <c r="J39" i="1"/>
  <c r="K39" i="1"/>
  <c r="D36" i="1"/>
  <c r="E36" i="1"/>
  <c r="F36" i="1"/>
  <c r="G36" i="1"/>
  <c r="H36" i="1"/>
  <c r="I36" i="1"/>
  <c r="J36" i="1"/>
  <c r="K36" i="1"/>
</calcChain>
</file>

<file path=xl/sharedStrings.xml><?xml version="1.0" encoding="utf-8"?>
<sst xmlns="http://schemas.openxmlformats.org/spreadsheetml/2006/main" count="2614" uniqueCount="214">
  <si>
    <t>Voiture conducteur</t>
  </si>
  <si>
    <t>Voiture passager</t>
  </si>
  <si>
    <t>2RM</t>
  </si>
  <si>
    <t>Train</t>
  </si>
  <si>
    <t>Autres TP</t>
  </si>
  <si>
    <t>Marche</t>
  </si>
  <si>
    <t>Vélo</t>
  </si>
  <si>
    <t>Autres modes</t>
  </si>
  <si>
    <t>Lundi au vendredi</t>
  </si>
  <si>
    <t>Samedi</t>
  </si>
  <si>
    <t>Dimanche</t>
  </si>
  <si>
    <t>Total</t>
  </si>
  <si>
    <t>Distance journalière moyenne inland selon jour de la semaine et mode</t>
  </si>
  <si>
    <t>Ecart-type des effectifs pondérés</t>
  </si>
  <si>
    <t>Distance_étape_Voiture_conducteur_inland</t>
  </si>
  <si>
    <t>Distance_étape_Voiture_passager_inland</t>
  </si>
  <si>
    <t>Distance_étape_2RM_inland</t>
  </si>
  <si>
    <t>Distance_étape_Train_inland</t>
  </si>
  <si>
    <t>Distance_étape_Autres_TC_inland</t>
  </si>
  <si>
    <t>Distance_étape_Marche_inland</t>
  </si>
  <si>
    <t>Distance_étape_Vélo_inland</t>
  </si>
  <si>
    <t>Distance_étape_Autres_inland</t>
  </si>
  <si>
    <t>rdist_inland</t>
  </si>
  <si>
    <t>Ecart type</t>
  </si>
  <si>
    <t>Jour de semaine enquêté</t>
  </si>
  <si>
    <t>Moyenne</t>
  </si>
  <si>
    <t>Effectifs non pondérés</t>
  </si>
  <si>
    <t>BIN_VOIT_COND</t>
  </si>
  <si>
    <t>BIN_VOIT_PASS</t>
  </si>
  <si>
    <t>BIN_2RM</t>
  </si>
  <si>
    <t>BIN_TRAIN</t>
  </si>
  <si>
    <t>BIN_AUTRES_TC</t>
  </si>
  <si>
    <t>BIN_MARCHE</t>
  </si>
  <si>
    <t>BIN_VELO</t>
  </si>
  <si>
    <t>BIN_AUTRE</t>
  </si>
  <si>
    <t>BIN_TOT</t>
  </si>
  <si>
    <t>Effectif</t>
  </si>
  <si>
    <t>IC 90</t>
  </si>
  <si>
    <t>IC90</t>
  </si>
  <si>
    <t>TIM</t>
  </si>
  <si>
    <t>TP</t>
  </si>
  <si>
    <t>MD</t>
  </si>
  <si>
    <t>AUTRES</t>
  </si>
  <si>
    <t>Distance journalière moyenne inland selon jour de la semaine et mode agrégé</t>
  </si>
  <si>
    <t>Nombre de déplacements inland selon le mode</t>
  </si>
  <si>
    <t>Autres TC</t>
  </si>
  <si>
    <t>TIM+TC</t>
  </si>
  <si>
    <t>Nombre de déplacements inland selon le mode agrégé</t>
  </si>
  <si>
    <t>Répartition modale agrégée selon le nombre de déplacement inland (sur effectifs non pondérés)</t>
  </si>
  <si>
    <t>Répartition modale selon le nombre de déplacement inland (sur effectifs non pondérés)</t>
  </si>
  <si>
    <t>Répartition modale selon la distance journalière moyenne inland (sur effectifs non pondérés)</t>
  </si>
  <si>
    <t>Répartition modale agrégée selon la distance journalière moyenne inland (sur effectifs non pondérés)</t>
  </si>
  <si>
    <t>-</t>
  </si>
  <si>
    <t>Mode principal du déplacement- agrégé</t>
  </si>
  <si>
    <t>Autres</t>
  </si>
  <si>
    <t>Somme des distances des étapes</t>
  </si>
  <si>
    <t>Distance étape voiture conducteur</t>
  </si>
  <si>
    <t>Distance étape voiture passager</t>
  </si>
  <si>
    <t>Distance étape 2RM</t>
  </si>
  <si>
    <t>Distance étape Train</t>
  </si>
  <si>
    <t>Distance étape Autres TP</t>
  </si>
  <si>
    <t>Distance étape marche</t>
  </si>
  <si>
    <t>Distance étape vélo</t>
  </si>
  <si>
    <t>Distance étape autre mode</t>
  </si>
  <si>
    <t>Distance moyenne par mode détaillé dans le cadre de déplacement par mode agrégé</t>
  </si>
  <si>
    <t>Commune d'agglomération</t>
  </si>
  <si>
    <t>Commune périurbaine</t>
  </si>
  <si>
    <t>Commune rurale</t>
  </si>
  <si>
    <t>Autre</t>
  </si>
  <si>
    <t>Distance journalière moyenne selon jla commune de résidence et mode</t>
  </si>
  <si>
    <t>Distance journalière moyenne selon commune de résidence et mode</t>
  </si>
  <si>
    <t>Répartition modale selon la distance journalière moyenne (sur effectifs non pondérés)</t>
  </si>
  <si>
    <t>Nombre de déplacement selon commune de résidence et mode</t>
  </si>
  <si>
    <t>Répartition modale selon le nombre de déplacement(sur effectifs non pondérés)</t>
  </si>
  <si>
    <t>Suisse alémanique</t>
  </si>
  <si>
    <t>Suisse romande</t>
  </si>
  <si>
    <t>Suisse italienne</t>
  </si>
  <si>
    <t>A</t>
  </si>
  <si>
    <t>B</t>
  </si>
  <si>
    <t>C</t>
  </si>
  <si>
    <t>D</t>
  </si>
  <si>
    <t>Mauvaise ou inexistante</t>
  </si>
  <si>
    <t>Nombre de déplacement selon région linguistique de résidence et la qualité de desserte de la commune de résidence</t>
  </si>
  <si>
    <t>Répartition modale selon la région linguistique de résidence et la qualité de desserte de la commune de résidence</t>
  </si>
  <si>
    <t>Travail</t>
  </si>
  <si>
    <t>Formation</t>
  </si>
  <si>
    <t>Déplacement pro</t>
  </si>
  <si>
    <t>Achats</t>
  </si>
  <si>
    <t>Accompagnement</t>
  </si>
  <si>
    <t>Visites</t>
  </si>
  <si>
    <t>Restaurants et bars</t>
  </si>
  <si>
    <t>Autres loisirs</t>
  </si>
  <si>
    <t>Autres motifs</t>
  </si>
  <si>
    <t>Somme des distances selon commune de résidence et mode [km]</t>
  </si>
  <si>
    <t>.</t>
  </si>
  <si>
    <t>Répartition modale selon la la somme des distances parcourues par mode et motifs</t>
  </si>
  <si>
    <t>TIM + TP</t>
  </si>
  <si>
    <t>Distance moyenne par mode agrégé dans les déplacement TIM + Tp</t>
  </si>
  <si>
    <t>Répartition modale selon la distance moyenne dans déplacement TIM + TP</t>
  </si>
  <si>
    <t>Nombre de déplacement TIM+TP selon le motif du déplacement</t>
  </si>
  <si>
    <t>Répartition modale selon le nombre de déplacement</t>
  </si>
  <si>
    <t>Déplacement professionnel</t>
  </si>
  <si>
    <t>Achats et services</t>
  </si>
  <si>
    <t>Restaurant et bars</t>
  </si>
  <si>
    <t>TIM+TP</t>
  </si>
  <si>
    <t>Nombre de déplacement selon Région MS de résidence et mode</t>
  </si>
  <si>
    <t>Répartition modale selon le nombre de déplacement (sur effectifs non pondérés)</t>
  </si>
  <si>
    <t>Zürich</t>
  </si>
  <si>
    <t>Glattal-Furttal</t>
  </si>
  <si>
    <t>Limmattal</t>
  </si>
  <si>
    <t>Knonaueramt</t>
  </si>
  <si>
    <t>Zimmerberg</t>
  </si>
  <si>
    <t>Pfannenstiel</t>
  </si>
  <si>
    <t>Zürcher Oberland</t>
  </si>
  <si>
    <t>Winterthur</t>
  </si>
  <si>
    <t>Weinland</t>
  </si>
  <si>
    <t>Zürcher Unterland</t>
  </si>
  <si>
    <t>Bern</t>
  </si>
  <si>
    <t>Erlach-Seeland</t>
  </si>
  <si>
    <t>Biel/Bienne</t>
  </si>
  <si>
    <t>Jura bernois</t>
  </si>
  <si>
    <t>Oberaargau</t>
  </si>
  <si>
    <t>Burgdorf</t>
  </si>
  <si>
    <t>Oberes Emmental</t>
  </si>
  <si>
    <t>Aaretal</t>
  </si>
  <si>
    <t>Schwarzwasser</t>
  </si>
  <si>
    <t>Thun</t>
  </si>
  <si>
    <t>Saanen-Obersimmental</t>
  </si>
  <si>
    <t>Kandertal</t>
  </si>
  <si>
    <t>Oberland-Ost</t>
  </si>
  <si>
    <t>Grenchen</t>
  </si>
  <si>
    <t>Laufental</t>
  </si>
  <si>
    <t>Luzern</t>
  </si>
  <si>
    <t>Sursee-Seetal</t>
  </si>
  <si>
    <t>Willisau</t>
  </si>
  <si>
    <t>Entlebuch</t>
  </si>
  <si>
    <t>Uri</t>
  </si>
  <si>
    <t>Innerschwyz</t>
  </si>
  <si>
    <t>Einsiedeln</t>
  </si>
  <si>
    <t>March-Höfe</t>
  </si>
  <si>
    <t>Sarneraatal</t>
  </si>
  <si>
    <t>Nidwalden</t>
  </si>
  <si>
    <t>Glarner Unterland</t>
  </si>
  <si>
    <t>Glarner Hinterland</t>
  </si>
  <si>
    <t>Zug</t>
  </si>
  <si>
    <t>La Sarine</t>
  </si>
  <si>
    <t>La Gruyère</t>
  </si>
  <si>
    <t>Sense</t>
  </si>
  <si>
    <t>Murten/Morat</t>
  </si>
  <si>
    <t>Glâne-Veveyse</t>
  </si>
  <si>
    <t>Olten</t>
  </si>
  <si>
    <t>Thal</t>
  </si>
  <si>
    <t>Solothurn</t>
  </si>
  <si>
    <t>Basel-Stadt</t>
  </si>
  <si>
    <t>Unteres Baselbiet</t>
  </si>
  <si>
    <t>Oberes Baselbiet</t>
  </si>
  <si>
    <t>Schaffhausen</t>
  </si>
  <si>
    <t>Appenzell A.Rh.</t>
  </si>
  <si>
    <t>Appenzell I.Rh.</t>
  </si>
  <si>
    <t>St.Gallen</t>
  </si>
  <si>
    <t>Rheintal</t>
  </si>
  <si>
    <t>Werdenberg</t>
  </si>
  <si>
    <t>Sarganserland</t>
  </si>
  <si>
    <t>Linthgebiet</t>
  </si>
  <si>
    <t>Toggenburg</t>
  </si>
  <si>
    <t>Wil</t>
  </si>
  <si>
    <t>Chur</t>
  </si>
  <si>
    <t>Prättigau</t>
  </si>
  <si>
    <t>Davos</t>
  </si>
  <si>
    <t>Schanfigg</t>
  </si>
  <si>
    <t>Mittelbünden</t>
  </si>
  <si>
    <t>Viamala</t>
  </si>
  <si>
    <t>Surselva</t>
  </si>
  <si>
    <t>Engiadina Bassa</t>
  </si>
  <si>
    <t>Oberengadin</t>
  </si>
  <si>
    <t>Mesolcina</t>
  </si>
  <si>
    <t>Aarau</t>
  </si>
  <si>
    <t>Brugg-Zurzach</t>
  </si>
  <si>
    <t>Baden</t>
  </si>
  <si>
    <t>Mutschellen</t>
  </si>
  <si>
    <t>Freiamt</t>
  </si>
  <si>
    <t>Fricktal</t>
  </si>
  <si>
    <t>Thurtal</t>
  </si>
  <si>
    <t>Untersee</t>
  </si>
  <si>
    <t>Oberthurgau</t>
  </si>
  <si>
    <t>Tre Valli</t>
  </si>
  <si>
    <t>Locarno</t>
  </si>
  <si>
    <t>Bellinzona</t>
  </si>
  <si>
    <t>Lugano</t>
  </si>
  <si>
    <t>Mendrisio</t>
  </si>
  <si>
    <t>Lausanne</t>
  </si>
  <si>
    <t>Morges</t>
  </si>
  <si>
    <t>Nyon</t>
  </si>
  <si>
    <t>Vevey</t>
  </si>
  <si>
    <t>Aigle</t>
  </si>
  <si>
    <t>Pays d'Enhaut</t>
  </si>
  <si>
    <t>Gros-de-Vaud</t>
  </si>
  <si>
    <t>Yverdon</t>
  </si>
  <si>
    <t>La Vallée</t>
  </si>
  <si>
    <t>La Broye</t>
  </si>
  <si>
    <t>Goms</t>
  </si>
  <si>
    <t>Brig</t>
  </si>
  <si>
    <t>Visp</t>
  </si>
  <si>
    <t>Leuk</t>
  </si>
  <si>
    <t>Sierre</t>
  </si>
  <si>
    <t>Sion</t>
  </si>
  <si>
    <t>Martigny</t>
  </si>
  <si>
    <t>Monthey</t>
  </si>
  <si>
    <t>Neuchâtel</t>
  </si>
  <si>
    <t>La Chaux-de-Fonds</t>
  </si>
  <si>
    <t>Val-de-Travers</t>
  </si>
  <si>
    <t>Genève</t>
  </si>
  <si>
    <t>Jura</t>
  </si>
  <si>
    <t>Distance journalière moyenne selon région MS de résidence et mode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</si>
</sst>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_C_H_F_ ;_ * \(#,##0.00\)\ _C_H_F_ ;_ * &quot;-&quot;??_)\ _C_H_F_ ;_ @_ "/>
    <numFmt numFmtId="165" formatCode="0.0%"/>
  </numFmts>
  <fonts count="6">
    <font>
      <sz val="8"/>
      <color theme="1"/>
      <name val="ArialMT"/>
      <family val="2"/>
    </font>
    <font>
      <sz val="8"/>
      <color theme="1"/>
      <name val="ArialMT"/>
      <family val="2"/>
    </font>
    <font>
      <b/>
      <sz val="8"/>
      <color theme="1"/>
      <name val="ArialMT"/>
    </font>
    <font>
      <sz val="10"/>
      <color theme="1"/>
      <name val="ArialMT"/>
    </font>
    <font>
      <b/>
      <sz val="10"/>
      <color theme="1"/>
      <name val="ArialMT"/>
    </font>
    <font>
      <sz val="10"/>
      <color theme="1"/>
      <name val="ArialMT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2" fontId="0" fillId="0" borderId="0" xfId="0" applyNumberFormat="1" applyAlignment="1">
      <alignment horizontal="center"/>
    </xf>
    <xf numFmtId="0" fontId="0" fillId="2" borderId="0" xfId="0" applyFill="1"/>
    <xf numFmtId="0" fontId="0" fillId="0" borderId="0" xfId="0" applyFill="1"/>
    <xf numFmtId="0" fontId="2" fillId="0" borderId="0" xfId="0" applyFont="1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1" applyNumberFormat="1" applyFont="1" applyAlignment="1">
      <alignment horizontal="center"/>
    </xf>
    <xf numFmtId="9" fontId="3" fillId="0" borderId="0" xfId="1" applyFont="1" applyAlignment="1">
      <alignment horizontal="center"/>
    </xf>
    <xf numFmtId="2" fontId="3" fillId="0" borderId="0" xfId="0" applyNumberFormat="1" applyFont="1" applyAlignment="1">
      <alignment horizontal="center"/>
    </xf>
    <xf numFmtId="9" fontId="3" fillId="0" borderId="0" xfId="1" applyFont="1"/>
    <xf numFmtId="164" fontId="3" fillId="0" borderId="0" xfId="2" applyFont="1" applyAlignment="1">
      <alignment horizontal="center"/>
    </xf>
    <xf numFmtId="164" fontId="3" fillId="0" borderId="0" xfId="2" applyFont="1"/>
    <xf numFmtId="164" fontId="3" fillId="0" borderId="0" xfId="2" applyNumberFormat="1" applyFont="1" applyAlignment="1">
      <alignment horizontal="center"/>
    </xf>
    <xf numFmtId="164" fontId="3" fillId="0" borderId="0" xfId="2" applyNumberFormat="1" applyFont="1"/>
    <xf numFmtId="165" fontId="3" fillId="0" borderId="0" xfId="1" applyNumberFormat="1" applyFont="1" applyFill="1" applyAlignment="1">
      <alignment horizontal="center"/>
    </xf>
    <xf numFmtId="9" fontId="3" fillId="0" borderId="0" xfId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8F90F-D1BD-2D44-BB2B-1EED09E6FA80}">
  <dimension ref="A1:G190"/>
  <sheetViews>
    <sheetView workbookViewId="0">
      <selection activeCell="H20" sqref="A1:XFD1048576"/>
    </sheetView>
  </sheetViews>
  <sheetFormatPr baseColWidth="10" defaultRowHeight="12.75"/>
  <cols>
    <col min="1" max="1" width="12" style="15"/>
    <col min="2" max="2" width="29.6640625" style="15" customWidth="1"/>
    <col min="3" max="7" width="10.6640625" style="16"/>
    <col min="8" max="16384" width="12" style="15"/>
  </cols>
  <sheetData>
    <row r="1" spans="1:7" s="9" customFormat="1">
      <c r="C1" s="10"/>
      <c r="D1" s="10"/>
      <c r="E1" s="10"/>
      <c r="F1" s="10"/>
      <c r="G1" s="10"/>
    </row>
    <row r="2" spans="1:7" s="11" customFormat="1">
      <c r="C2" s="12"/>
      <c r="D2" s="12"/>
      <c r="E2" s="12"/>
      <c r="F2" s="12"/>
      <c r="G2" s="12"/>
    </row>
    <row r="3" spans="1:7" s="11" customFormat="1">
      <c r="A3" s="13">
        <v>2015</v>
      </c>
      <c r="C3" s="12"/>
      <c r="D3" s="12"/>
      <c r="E3" s="12"/>
      <c r="F3" s="12"/>
      <c r="G3" s="12"/>
    </row>
    <row r="4" spans="1:7" s="11" customFormat="1">
      <c r="A4" s="13"/>
      <c r="C4" s="12"/>
      <c r="D4" s="12"/>
      <c r="E4" s="12"/>
      <c r="F4" s="12"/>
      <c r="G4" s="12"/>
    </row>
    <row r="5" spans="1:7">
      <c r="A5" s="14" t="s">
        <v>64</v>
      </c>
    </row>
    <row r="7" spans="1:7">
      <c r="C7" s="16" t="s">
        <v>53</v>
      </c>
    </row>
    <row r="8" spans="1:7">
      <c r="C8" s="16" t="s">
        <v>39</v>
      </c>
      <c r="D8" s="16" t="s">
        <v>40</v>
      </c>
      <c r="E8" s="16" t="s">
        <v>41</v>
      </c>
      <c r="F8" s="16" t="s">
        <v>54</v>
      </c>
      <c r="G8" s="16" t="s">
        <v>11</v>
      </c>
    </row>
    <row r="9" spans="1:7">
      <c r="B9" s="15" t="s">
        <v>56</v>
      </c>
      <c r="C9" s="16">
        <v>9.75</v>
      </c>
      <c r="D9" s="16">
        <v>0.8</v>
      </c>
      <c r="E9" s="16">
        <v>0.03</v>
      </c>
      <c r="F9" s="16">
        <v>2.3199999999999998</v>
      </c>
      <c r="G9" s="16">
        <v>5.0999999999999996</v>
      </c>
    </row>
    <row r="10" spans="1:7">
      <c r="B10" s="15" t="s">
        <v>57</v>
      </c>
      <c r="C10" s="16">
        <v>3.63</v>
      </c>
      <c r="D10" s="16">
        <v>0.59</v>
      </c>
      <c r="E10" s="16">
        <v>0.02</v>
      </c>
      <c r="F10" s="16">
        <v>0.04</v>
      </c>
      <c r="G10" s="16">
        <v>1.93</v>
      </c>
    </row>
    <row r="11" spans="1:7">
      <c r="B11" s="15" t="s">
        <v>58</v>
      </c>
      <c r="C11" s="16">
        <v>0.36</v>
      </c>
      <c r="D11" s="16">
        <v>0.06</v>
      </c>
      <c r="E11" s="16">
        <v>0</v>
      </c>
      <c r="F11" s="16">
        <v>0.05</v>
      </c>
      <c r="G11" s="16">
        <v>0.19</v>
      </c>
    </row>
    <row r="12" spans="1:7">
      <c r="B12" s="15" t="s">
        <v>59</v>
      </c>
      <c r="C12" s="16">
        <v>0</v>
      </c>
      <c r="D12" s="16">
        <v>13.41</v>
      </c>
      <c r="E12" s="16">
        <v>0.01</v>
      </c>
      <c r="F12" s="16">
        <v>0.77</v>
      </c>
      <c r="G12" s="16">
        <v>1.55</v>
      </c>
    </row>
    <row r="13" spans="1:7">
      <c r="B13" s="15" t="s">
        <v>60</v>
      </c>
      <c r="C13" s="16">
        <v>0</v>
      </c>
      <c r="D13" s="16">
        <v>4.41</v>
      </c>
      <c r="E13" s="16">
        <v>0.02</v>
      </c>
      <c r="F13" s="16">
        <v>0.13</v>
      </c>
      <c r="G13" s="16">
        <v>0.52</v>
      </c>
    </row>
    <row r="14" spans="1:7">
      <c r="B14" s="15" t="s">
        <v>61</v>
      </c>
      <c r="C14" s="16">
        <v>0.12</v>
      </c>
      <c r="D14" s="16">
        <v>1.01</v>
      </c>
      <c r="E14" s="16">
        <v>1.2</v>
      </c>
      <c r="F14" s="16">
        <v>0.04</v>
      </c>
      <c r="G14" s="16">
        <v>0.62</v>
      </c>
    </row>
    <row r="15" spans="1:7">
      <c r="B15" s="15" t="s">
        <v>62</v>
      </c>
      <c r="C15" s="16">
        <v>0.01</v>
      </c>
      <c r="D15" s="16">
        <v>0.13</v>
      </c>
      <c r="E15" s="16">
        <v>0.72</v>
      </c>
      <c r="F15" s="16">
        <v>0.02</v>
      </c>
      <c r="G15" s="16">
        <v>0.28999999999999998</v>
      </c>
    </row>
    <row r="16" spans="1:7">
      <c r="B16" s="15" t="s">
        <v>63</v>
      </c>
      <c r="C16" s="16">
        <v>0</v>
      </c>
      <c r="D16" s="16">
        <v>0.01</v>
      </c>
      <c r="E16" s="16">
        <v>0</v>
      </c>
      <c r="F16" s="16">
        <v>70.709999999999994</v>
      </c>
      <c r="G16" s="16">
        <v>0.11</v>
      </c>
    </row>
    <row r="17" spans="1:7">
      <c r="B17" s="15" t="s">
        <v>55</v>
      </c>
      <c r="C17" s="16">
        <v>13.88</v>
      </c>
      <c r="D17" s="16">
        <v>20.420000000000002</v>
      </c>
      <c r="E17" s="16">
        <v>2.0099999999999998</v>
      </c>
      <c r="F17" s="16">
        <v>74.069999999999993</v>
      </c>
      <c r="G17" s="16">
        <v>10.32</v>
      </c>
    </row>
    <row r="20" spans="1:7">
      <c r="A20" s="14" t="s">
        <v>13</v>
      </c>
    </row>
    <row r="22" spans="1:7">
      <c r="C22" s="16" t="s">
        <v>53</v>
      </c>
    </row>
    <row r="23" spans="1:7">
      <c r="C23" s="16" t="s">
        <v>39</v>
      </c>
      <c r="D23" s="16" t="s">
        <v>40</v>
      </c>
      <c r="E23" s="16" t="s">
        <v>41</v>
      </c>
      <c r="F23" s="16" t="s">
        <v>54</v>
      </c>
      <c r="G23" s="16" t="s">
        <v>11</v>
      </c>
    </row>
    <row r="24" spans="1:7">
      <c r="B24" s="15" t="s">
        <v>56</v>
      </c>
      <c r="C24" s="16">
        <v>21.16</v>
      </c>
      <c r="D24" s="16">
        <v>5.78</v>
      </c>
      <c r="E24" s="16">
        <v>0.42</v>
      </c>
      <c r="F24" s="16">
        <v>4.8499999999999996</v>
      </c>
      <c r="G24" s="16">
        <v>15.91</v>
      </c>
    </row>
    <row r="25" spans="1:7">
      <c r="B25" s="15" t="s">
        <v>57</v>
      </c>
      <c r="C25" s="16">
        <v>15.64</v>
      </c>
      <c r="D25" s="16">
        <v>7.14</v>
      </c>
      <c r="E25" s="16">
        <v>0.35</v>
      </c>
      <c r="F25" s="16">
        <v>1.0900000000000001</v>
      </c>
      <c r="G25" s="16">
        <v>11.48</v>
      </c>
    </row>
    <row r="26" spans="1:7">
      <c r="B26" s="15" t="s">
        <v>58</v>
      </c>
      <c r="C26" s="16">
        <v>4.66</v>
      </c>
      <c r="D26" s="16">
        <v>0.48</v>
      </c>
      <c r="E26" s="16">
        <v>0.05</v>
      </c>
      <c r="F26" s="16">
        <v>0.02</v>
      </c>
      <c r="G26" s="16">
        <v>3.3</v>
      </c>
    </row>
    <row r="27" spans="1:7">
      <c r="B27" s="15" t="s">
        <v>59</v>
      </c>
      <c r="C27" s="16">
        <v>0</v>
      </c>
      <c r="D27" s="16">
        <v>37.56</v>
      </c>
      <c r="E27" s="16">
        <v>0.28000000000000003</v>
      </c>
      <c r="F27" s="16">
        <v>0.81</v>
      </c>
      <c r="G27" s="16">
        <v>14.81</v>
      </c>
    </row>
    <row r="28" spans="1:7">
      <c r="B28" s="15" t="s">
        <v>60</v>
      </c>
      <c r="C28" s="16">
        <v>0</v>
      </c>
      <c r="D28" s="16">
        <v>10.73</v>
      </c>
      <c r="E28" s="16">
        <v>0.26</v>
      </c>
      <c r="F28" s="16">
        <v>0.62</v>
      </c>
      <c r="G28" s="16">
        <v>4.1399999999999997</v>
      </c>
    </row>
    <row r="29" spans="1:7">
      <c r="B29" s="15" t="s">
        <v>61</v>
      </c>
      <c r="C29" s="16">
        <v>0.69</v>
      </c>
      <c r="D29" s="16">
        <v>1.31</v>
      </c>
      <c r="E29" s="16">
        <v>2.13</v>
      </c>
      <c r="F29" s="16">
        <v>0.36</v>
      </c>
      <c r="G29" s="16">
        <v>1.54</v>
      </c>
    </row>
    <row r="30" spans="1:7">
      <c r="B30" s="15" t="s">
        <v>62</v>
      </c>
      <c r="C30" s="16">
        <v>0.37</v>
      </c>
      <c r="D30" s="16">
        <v>0.9</v>
      </c>
      <c r="E30" s="16">
        <v>3.44</v>
      </c>
      <c r="F30" s="16">
        <v>0.31</v>
      </c>
      <c r="G30" s="16">
        <v>2.15</v>
      </c>
    </row>
    <row r="31" spans="1:7">
      <c r="B31" s="15" t="s">
        <v>63</v>
      </c>
      <c r="C31" s="16">
        <v>0.16</v>
      </c>
      <c r="D31" s="16">
        <v>0.73</v>
      </c>
      <c r="E31" s="16">
        <v>0.01</v>
      </c>
      <c r="F31" s="16">
        <v>73.739999999999995</v>
      </c>
      <c r="G31" s="16">
        <v>3.62</v>
      </c>
    </row>
    <row r="32" spans="1:7">
      <c r="B32" s="15" t="s">
        <v>55</v>
      </c>
      <c r="C32" s="16">
        <v>25.32</v>
      </c>
      <c r="D32" s="16">
        <v>40.17</v>
      </c>
      <c r="E32" s="16">
        <v>4.07</v>
      </c>
      <c r="F32" s="16">
        <v>74.64</v>
      </c>
      <c r="G32" s="16">
        <v>24.65</v>
      </c>
    </row>
    <row r="35" spans="1:7">
      <c r="A35" s="14" t="s">
        <v>26</v>
      </c>
    </row>
    <row r="37" spans="1:7">
      <c r="C37" s="16" t="s">
        <v>53</v>
      </c>
    </row>
    <row r="38" spans="1:7">
      <c r="C38" s="16" t="s">
        <v>39</v>
      </c>
      <c r="D38" s="16" t="s">
        <v>40</v>
      </c>
      <c r="E38" s="16" t="s">
        <v>41</v>
      </c>
      <c r="F38" s="16" t="s">
        <v>54</v>
      </c>
      <c r="G38" s="16" t="s">
        <v>11</v>
      </c>
    </row>
    <row r="39" spans="1:7">
      <c r="B39" s="15" t="s">
        <v>56</v>
      </c>
      <c r="C39" s="16">
        <v>72293</v>
      </c>
      <c r="D39" s="16">
        <v>827</v>
      </c>
      <c r="E39" s="16">
        <v>449</v>
      </c>
      <c r="F39" s="16">
        <v>24</v>
      </c>
      <c r="G39" s="16">
        <v>73593</v>
      </c>
    </row>
    <row r="40" spans="1:7">
      <c r="B40" s="15" t="s">
        <v>57</v>
      </c>
      <c r="C40" s="16">
        <v>21704</v>
      </c>
      <c r="D40" s="16">
        <v>1276</v>
      </c>
      <c r="E40" s="16">
        <v>180</v>
      </c>
      <c r="F40" s="16">
        <v>6</v>
      </c>
      <c r="G40" s="16">
        <v>23166</v>
      </c>
    </row>
    <row r="41" spans="1:7">
      <c r="B41" s="15" t="s">
        <v>58</v>
      </c>
      <c r="C41" s="16">
        <v>3003</v>
      </c>
      <c r="D41" s="16">
        <v>112</v>
      </c>
      <c r="E41" s="16">
        <v>11</v>
      </c>
      <c r="F41" s="16">
        <v>1</v>
      </c>
      <c r="G41" s="16">
        <v>3127</v>
      </c>
    </row>
    <row r="42" spans="1:7">
      <c r="B42" s="15" t="s">
        <v>59</v>
      </c>
      <c r="C42" s="16">
        <v>0</v>
      </c>
      <c r="D42" s="16">
        <v>10359</v>
      </c>
      <c r="E42" s="16">
        <v>125</v>
      </c>
      <c r="F42" s="16">
        <v>6</v>
      </c>
      <c r="G42" s="16">
        <v>10490</v>
      </c>
    </row>
    <row r="43" spans="1:7">
      <c r="B43" s="15" t="s">
        <v>60</v>
      </c>
      <c r="C43" s="16">
        <v>0</v>
      </c>
      <c r="D43" s="16">
        <v>17294</v>
      </c>
      <c r="E43" s="16">
        <v>840</v>
      </c>
      <c r="F43" s="16">
        <v>5</v>
      </c>
      <c r="G43" s="16">
        <v>18139</v>
      </c>
    </row>
    <row r="44" spans="1:7">
      <c r="B44" s="15" t="s">
        <v>61</v>
      </c>
      <c r="C44" s="16">
        <v>11582</v>
      </c>
      <c r="D44" s="16">
        <v>21954</v>
      </c>
      <c r="E44" s="16">
        <v>58510</v>
      </c>
      <c r="F44" s="16">
        <v>53</v>
      </c>
      <c r="G44" s="16">
        <v>92099</v>
      </c>
    </row>
    <row r="45" spans="1:7">
      <c r="B45" s="15" t="s">
        <v>62</v>
      </c>
      <c r="C45" s="16">
        <v>96</v>
      </c>
      <c r="D45" s="16">
        <v>1218</v>
      </c>
      <c r="E45" s="16">
        <v>13835</v>
      </c>
      <c r="F45" s="16">
        <v>7</v>
      </c>
      <c r="G45" s="16">
        <v>15156</v>
      </c>
    </row>
    <row r="46" spans="1:7">
      <c r="B46" s="15" t="s">
        <v>63</v>
      </c>
      <c r="C46" s="16">
        <v>35</v>
      </c>
      <c r="D46" s="16">
        <v>30</v>
      </c>
      <c r="E46" s="16">
        <v>3</v>
      </c>
      <c r="F46" s="16">
        <v>369</v>
      </c>
      <c r="G46" s="16">
        <v>437</v>
      </c>
    </row>
    <row r="47" spans="1:7">
      <c r="B47" s="15" t="s">
        <v>55</v>
      </c>
      <c r="C47" s="16">
        <v>96664</v>
      </c>
      <c r="D47" s="16">
        <v>22899</v>
      </c>
      <c r="E47" s="16">
        <v>71887</v>
      </c>
      <c r="F47" s="16">
        <v>369</v>
      </c>
      <c r="G47" s="16">
        <v>191819</v>
      </c>
    </row>
    <row r="50" spans="1:7">
      <c r="A50" s="14" t="s">
        <v>37</v>
      </c>
    </row>
    <row r="52" spans="1:7">
      <c r="C52" s="16" t="s">
        <v>53</v>
      </c>
    </row>
    <row r="53" spans="1:7">
      <c r="C53" s="16" t="s">
        <v>39</v>
      </c>
      <c r="D53" s="16" t="s">
        <v>40</v>
      </c>
      <c r="E53" s="16" t="s">
        <v>41</v>
      </c>
      <c r="F53" s="16" t="s">
        <v>54</v>
      </c>
      <c r="G53" s="16" t="s">
        <v>11</v>
      </c>
    </row>
    <row r="54" spans="1:7">
      <c r="B54" s="15" t="s">
        <v>56</v>
      </c>
      <c r="C54" s="20">
        <f>((1.645*1.14)*C24)/((C39)^(1/2))</f>
        <v>0.14758366573219461</v>
      </c>
      <c r="D54" s="20">
        <f t="shared" ref="D54:G54" si="0">((1.645*1.14)*D24)/((D39)^(1/2))</f>
        <v>0.37691709676217605</v>
      </c>
      <c r="E54" s="20">
        <f t="shared" si="0"/>
        <v>3.7170369089557037E-2</v>
      </c>
      <c r="F54" s="20">
        <f t="shared" si="0"/>
        <v>1.8565509463341898</v>
      </c>
      <c r="G54" s="20">
        <f t="shared" si="0"/>
        <v>0.109982270134555</v>
      </c>
    </row>
    <row r="55" spans="1:7">
      <c r="B55" s="15" t="s">
        <v>57</v>
      </c>
      <c r="C55" s="20">
        <f t="shared" ref="C55:G55" si="1">((1.645*1.14)*C25)/((C40)^(1/2))</f>
        <v>0.19908457482402611</v>
      </c>
      <c r="D55" s="20">
        <f t="shared" si="1"/>
        <v>0.3748380140089983</v>
      </c>
      <c r="E55" s="20">
        <f t="shared" si="1"/>
        <v>4.892181324572914E-2</v>
      </c>
      <c r="F55" s="20">
        <f t="shared" si="1"/>
        <v>0.83449094082650188</v>
      </c>
      <c r="G55" s="20">
        <f t="shared" si="1"/>
        <v>0.14144484226174212</v>
      </c>
    </row>
    <row r="56" spans="1:7">
      <c r="B56" s="15" t="s">
        <v>58</v>
      </c>
      <c r="C56" s="20">
        <f t="shared" ref="C56:G56" si="2">((1.645*1.14)*C26)/((C41)^(1/2))</f>
        <v>0.15947000366651592</v>
      </c>
      <c r="D56" s="20">
        <f t="shared" si="2"/>
        <v>8.5055613148104448E-2</v>
      </c>
      <c r="E56" s="20">
        <f t="shared" si="2"/>
        <v>2.8271211224334007E-2</v>
      </c>
      <c r="F56" s="20">
        <f t="shared" si="2"/>
        <v>3.7505999999999998E-2</v>
      </c>
      <c r="G56" s="20">
        <f t="shared" si="2"/>
        <v>0.11066766655569563</v>
      </c>
    </row>
    <row r="57" spans="1:7">
      <c r="B57" s="15" t="s">
        <v>59</v>
      </c>
      <c r="C57" s="20" t="s">
        <v>52</v>
      </c>
      <c r="D57" s="20">
        <f t="shared" ref="D57:G57" si="3">((1.645*1.14)*D27)/((D42)^(1/2))</f>
        <v>0.69204991665931392</v>
      </c>
      <c r="E57" s="20">
        <f t="shared" si="3"/>
        <v>4.6964940715899982E-2</v>
      </c>
      <c r="F57" s="20">
        <f t="shared" si="3"/>
        <v>0.62012629547657472</v>
      </c>
      <c r="G57" s="20">
        <f t="shared" si="3"/>
        <v>0.27116776901548595</v>
      </c>
    </row>
    <row r="58" spans="1:7">
      <c r="B58" s="15" t="s">
        <v>60</v>
      </c>
      <c r="C58" s="20" t="s">
        <v>52</v>
      </c>
      <c r="D58" s="20">
        <f t="shared" ref="D58:G58" si="4">((1.645*1.14)*D28)/((D43)^(1/2))</f>
        <v>0.15301103339547695</v>
      </c>
      <c r="E58" s="20">
        <f t="shared" si="4"/>
        <v>1.682303926465132E-2</v>
      </c>
      <c r="F58" s="20">
        <f t="shared" si="4"/>
        <v>0.51996898649746404</v>
      </c>
      <c r="G58" s="20">
        <f t="shared" si="4"/>
        <v>5.7645369106682054E-2</v>
      </c>
    </row>
    <row r="59" spans="1:7">
      <c r="B59" s="15" t="s">
        <v>61</v>
      </c>
      <c r="C59" s="20">
        <f t="shared" ref="C59:G59" si="5">((1.645*1.14)*C29)/((C44)^(1/2))</f>
        <v>1.2023421273214744E-2</v>
      </c>
      <c r="D59" s="20">
        <f t="shared" si="5"/>
        <v>1.6580026461504756E-2</v>
      </c>
      <c r="E59" s="20">
        <f t="shared" si="5"/>
        <v>1.6513354644513253E-2</v>
      </c>
      <c r="F59" s="20">
        <f t="shared" si="5"/>
        <v>9.2733215606271541E-2</v>
      </c>
      <c r="G59" s="20">
        <f t="shared" si="5"/>
        <v>9.516209995506307E-3</v>
      </c>
    </row>
    <row r="60" spans="1:7">
      <c r="B60" s="15" t="s">
        <v>62</v>
      </c>
      <c r="C60" s="20">
        <f t="shared" ref="C60:G60" si="6">((1.645*1.14)*C30)/((C45)^(1/2))</f>
        <v>7.0816891767386619E-2</v>
      </c>
      <c r="D60" s="20">
        <f t="shared" si="6"/>
        <v>4.8360370442236532E-2</v>
      </c>
      <c r="E60" s="20">
        <f t="shared" si="6"/>
        <v>5.4845325013385821E-2</v>
      </c>
      <c r="F60" s="20">
        <f t="shared" si="6"/>
        <v>0.21972700063260314</v>
      </c>
      <c r="G60" s="20">
        <f t="shared" si="6"/>
        <v>3.2750423119467575E-2</v>
      </c>
    </row>
    <row r="61" spans="1:7">
      <c r="B61" s="15" t="s">
        <v>63</v>
      </c>
      <c r="C61" s="20">
        <f t="shared" ref="C61:G61" si="7">((1.645*1.14)*C31)/((C46)^(1/2))</f>
        <v>5.0717368764556382E-2</v>
      </c>
      <c r="D61" s="20">
        <f t="shared" si="7"/>
        <v>0.24993840060842989</v>
      </c>
      <c r="E61" s="20">
        <f t="shared" si="7"/>
        <v>1.0827049598113052E-2</v>
      </c>
      <c r="F61" s="20">
        <f t="shared" si="7"/>
        <v>7.198809876361298</v>
      </c>
      <c r="G61" s="20">
        <f t="shared" si="7"/>
        <v>0.32474210813344873</v>
      </c>
    </row>
    <row r="62" spans="1:7">
      <c r="B62" s="15" t="s">
        <v>55</v>
      </c>
      <c r="C62" s="20">
        <f t="shared" ref="C62:G62" si="8">((1.645*1.14)*C32)/((C47)^(1/2))</f>
        <v>0.15272216560187368</v>
      </c>
      <c r="D62" s="20">
        <f t="shared" si="8"/>
        <v>0.49781081423022294</v>
      </c>
      <c r="E62" s="20">
        <f t="shared" si="8"/>
        <v>2.8466887357949194E-2</v>
      </c>
      <c r="F62" s="20">
        <f t="shared" si="8"/>
        <v>7.2866716730622088</v>
      </c>
      <c r="G62" s="20">
        <f t="shared" si="8"/>
        <v>0.10554602113304909</v>
      </c>
    </row>
    <row r="65" spans="1:7" s="9" customFormat="1">
      <c r="C65" s="10"/>
      <c r="D65" s="10"/>
      <c r="E65" s="10"/>
      <c r="F65" s="10"/>
      <c r="G65" s="10"/>
    </row>
    <row r="66" spans="1:7" s="11" customFormat="1">
      <c r="C66" s="12"/>
      <c r="D66" s="12"/>
      <c r="E66" s="12"/>
      <c r="F66" s="12"/>
      <c r="G66" s="12"/>
    </row>
    <row r="67" spans="1:7" s="11" customFormat="1">
      <c r="A67" s="13">
        <v>2010</v>
      </c>
      <c r="C67" s="12"/>
      <c r="D67" s="12"/>
      <c r="E67" s="12"/>
      <c r="F67" s="12"/>
      <c r="G67" s="12"/>
    </row>
    <row r="68" spans="1:7" s="11" customFormat="1">
      <c r="A68" s="13"/>
      <c r="C68" s="12"/>
      <c r="D68" s="12"/>
      <c r="E68" s="12"/>
      <c r="F68" s="12"/>
      <c r="G68" s="12"/>
    </row>
    <row r="69" spans="1:7">
      <c r="A69" s="14" t="s">
        <v>64</v>
      </c>
    </row>
    <row r="71" spans="1:7">
      <c r="C71" s="16" t="s">
        <v>53</v>
      </c>
    </row>
    <row r="72" spans="1:7">
      <c r="C72" s="16" t="s">
        <v>39</v>
      </c>
      <c r="D72" s="16" t="s">
        <v>40</v>
      </c>
      <c r="E72" s="16" t="s">
        <v>41</v>
      </c>
      <c r="F72" s="16" t="s">
        <v>54</v>
      </c>
      <c r="G72" s="16" t="s">
        <v>11</v>
      </c>
    </row>
    <row r="73" spans="1:7">
      <c r="B73" s="15" t="s">
        <v>56</v>
      </c>
      <c r="C73" s="16">
        <v>10.28</v>
      </c>
      <c r="D73" s="16">
        <v>0.72</v>
      </c>
      <c r="E73" s="16">
        <v>0.02</v>
      </c>
      <c r="F73" s="16">
        <v>4.93</v>
      </c>
      <c r="G73" s="16">
        <v>5.13</v>
      </c>
    </row>
    <row r="74" spans="1:7">
      <c r="B74" s="15" t="s">
        <v>57</v>
      </c>
      <c r="C74" s="16">
        <v>3.75</v>
      </c>
      <c r="D74" s="16">
        <v>0.64</v>
      </c>
      <c r="E74" s="16">
        <v>0.01</v>
      </c>
      <c r="F74" s="16">
        <v>2.0699999999999998</v>
      </c>
      <c r="G74" s="16">
        <v>1.92</v>
      </c>
    </row>
    <row r="75" spans="1:7">
      <c r="B75" s="15" t="s">
        <v>58</v>
      </c>
      <c r="C75" s="16">
        <v>0.3</v>
      </c>
      <c r="D75" s="16">
        <v>0.03</v>
      </c>
      <c r="E75" s="16">
        <v>0</v>
      </c>
      <c r="F75" s="16">
        <v>0.04</v>
      </c>
      <c r="G75" s="16">
        <v>0.15</v>
      </c>
    </row>
    <row r="76" spans="1:7">
      <c r="B76" s="15" t="s">
        <v>59</v>
      </c>
      <c r="C76" s="16">
        <v>0</v>
      </c>
      <c r="D76" s="16">
        <v>15.72</v>
      </c>
      <c r="E76" s="16">
        <v>0.01</v>
      </c>
      <c r="F76" s="16">
        <v>1.1599999999999999</v>
      </c>
      <c r="G76" s="16">
        <v>1.97</v>
      </c>
    </row>
    <row r="77" spans="1:7">
      <c r="B77" s="15" t="s">
        <v>60</v>
      </c>
      <c r="C77" s="16">
        <v>0</v>
      </c>
      <c r="D77" s="16">
        <v>4.66</v>
      </c>
      <c r="E77" s="16">
        <v>0.02</v>
      </c>
      <c r="F77" s="16">
        <v>1.1299999999999999</v>
      </c>
      <c r="G77" s="16">
        <v>0.59</v>
      </c>
    </row>
    <row r="78" spans="1:7">
      <c r="B78" s="15" t="s">
        <v>61</v>
      </c>
      <c r="C78" s="16">
        <v>0.1</v>
      </c>
      <c r="D78" s="16">
        <v>1.01</v>
      </c>
      <c r="E78" s="16">
        <v>1.1100000000000001</v>
      </c>
      <c r="F78" s="16">
        <v>0.11</v>
      </c>
      <c r="G78" s="16">
        <v>0.6</v>
      </c>
    </row>
    <row r="79" spans="1:7">
      <c r="B79" s="15" t="s">
        <v>62</v>
      </c>
      <c r="C79" s="16">
        <v>0.01</v>
      </c>
      <c r="D79" s="16">
        <v>0.12</v>
      </c>
      <c r="E79" s="16">
        <v>0.61</v>
      </c>
      <c r="F79" s="16">
        <v>0</v>
      </c>
      <c r="G79" s="16">
        <v>0.25</v>
      </c>
    </row>
    <row r="80" spans="1:7">
      <c r="B80" s="15" t="s">
        <v>63</v>
      </c>
      <c r="C80" s="16">
        <v>0</v>
      </c>
      <c r="D80" s="16">
        <v>1.5</v>
      </c>
      <c r="E80" s="16">
        <v>0</v>
      </c>
      <c r="F80" s="16">
        <v>327.22000000000003</v>
      </c>
      <c r="G80" s="16">
        <v>0.57999999999999996</v>
      </c>
    </row>
    <row r="81" spans="1:7">
      <c r="B81" s="15" t="s">
        <v>55</v>
      </c>
      <c r="C81" s="16">
        <v>14.43</v>
      </c>
      <c r="D81" s="16">
        <v>24.39</v>
      </c>
      <c r="E81" s="16">
        <v>1.77</v>
      </c>
      <c r="F81" s="16">
        <v>336.66</v>
      </c>
      <c r="G81" s="16">
        <v>11.2</v>
      </c>
    </row>
    <row r="84" spans="1:7">
      <c r="A84" s="14" t="s">
        <v>13</v>
      </c>
    </row>
    <row r="86" spans="1:7">
      <c r="C86" s="16" t="s">
        <v>53</v>
      </c>
    </row>
    <row r="87" spans="1:7">
      <c r="C87" s="16" t="s">
        <v>39</v>
      </c>
      <c r="D87" s="16" t="s">
        <v>40</v>
      </c>
      <c r="E87" s="16" t="s">
        <v>41</v>
      </c>
      <c r="F87" s="16" t="s">
        <v>54</v>
      </c>
      <c r="G87" s="16" t="s">
        <v>11</v>
      </c>
    </row>
    <row r="88" spans="1:7">
      <c r="B88" s="15" t="s">
        <v>56</v>
      </c>
      <c r="C88" s="16">
        <v>24.47</v>
      </c>
      <c r="D88" s="16">
        <v>7.87</v>
      </c>
      <c r="E88" s="16">
        <v>0.32</v>
      </c>
      <c r="F88" s="16">
        <v>36.29</v>
      </c>
      <c r="G88" s="16">
        <v>18.11</v>
      </c>
    </row>
    <row r="89" spans="1:7">
      <c r="B89" s="15" t="s">
        <v>57</v>
      </c>
      <c r="C89" s="16">
        <v>17.47</v>
      </c>
      <c r="D89" s="16">
        <v>6.68</v>
      </c>
      <c r="E89" s="16">
        <v>0.42</v>
      </c>
      <c r="F89" s="16">
        <v>11.98</v>
      </c>
      <c r="G89" s="16">
        <v>12.59</v>
      </c>
    </row>
    <row r="90" spans="1:7">
      <c r="B90" s="15" t="s">
        <v>58</v>
      </c>
      <c r="C90" s="16">
        <v>3.96</v>
      </c>
      <c r="D90" s="16">
        <v>0.61</v>
      </c>
      <c r="E90" s="16">
        <v>0.11</v>
      </c>
      <c r="F90" s="16">
        <v>0.46</v>
      </c>
      <c r="G90" s="16">
        <v>2.79</v>
      </c>
    </row>
    <row r="91" spans="1:7">
      <c r="B91" s="15" t="s">
        <v>59</v>
      </c>
      <c r="C91" s="16">
        <v>0</v>
      </c>
      <c r="D91" s="16">
        <v>35.630000000000003</v>
      </c>
      <c r="E91" s="16">
        <v>0.38</v>
      </c>
      <c r="F91" s="16">
        <v>8.51</v>
      </c>
      <c r="G91" s="16">
        <v>13.64</v>
      </c>
    </row>
    <row r="92" spans="1:7">
      <c r="B92" s="15" t="s">
        <v>60</v>
      </c>
      <c r="C92" s="16">
        <v>0</v>
      </c>
      <c r="D92" s="16">
        <v>18.510000000000002</v>
      </c>
      <c r="E92" s="16">
        <v>0.28000000000000003</v>
      </c>
      <c r="F92" s="16">
        <v>9.76</v>
      </c>
      <c r="G92" s="16">
        <v>6.74</v>
      </c>
    </row>
    <row r="93" spans="1:7">
      <c r="B93" s="15" t="s">
        <v>61</v>
      </c>
      <c r="C93" s="16">
        <v>0.67</v>
      </c>
      <c r="D93" s="16">
        <v>1.45</v>
      </c>
      <c r="E93" s="16">
        <v>2.21</v>
      </c>
      <c r="F93" s="16">
        <v>0.36</v>
      </c>
      <c r="G93" s="16">
        <v>1.61</v>
      </c>
    </row>
    <row r="94" spans="1:7">
      <c r="B94" s="15" t="s">
        <v>62</v>
      </c>
      <c r="C94" s="16">
        <v>0.61</v>
      </c>
      <c r="D94" s="16">
        <v>0.94</v>
      </c>
      <c r="E94" s="16">
        <v>3.33</v>
      </c>
      <c r="F94" s="16">
        <v>0.1</v>
      </c>
      <c r="G94" s="16">
        <v>2.15</v>
      </c>
    </row>
    <row r="95" spans="1:7">
      <c r="B95" s="15" t="s">
        <v>63</v>
      </c>
      <c r="C95" s="16">
        <v>7.0000000000000007E-2</v>
      </c>
      <c r="D95" s="16">
        <v>101.32</v>
      </c>
      <c r="E95" s="16">
        <v>0</v>
      </c>
      <c r="F95" s="16">
        <v>1144.28</v>
      </c>
      <c r="G95" s="16">
        <v>54.6</v>
      </c>
    </row>
    <row r="96" spans="1:7">
      <c r="B96" s="15" t="s">
        <v>55</v>
      </c>
      <c r="C96" s="16">
        <v>29.15</v>
      </c>
      <c r="D96" s="16">
        <v>110.21</v>
      </c>
      <c r="E96" s="16">
        <v>4.0999999999999996</v>
      </c>
      <c r="F96" s="16">
        <v>1155.21</v>
      </c>
      <c r="G96" s="16">
        <v>61.06</v>
      </c>
    </row>
    <row r="99" spans="1:7">
      <c r="A99" s="14" t="s">
        <v>26</v>
      </c>
    </row>
    <row r="101" spans="1:7">
      <c r="C101" s="16" t="s">
        <v>53</v>
      </c>
    </row>
    <row r="102" spans="1:7">
      <c r="C102" s="16" t="s">
        <v>39</v>
      </c>
      <c r="D102" s="16" t="s">
        <v>40</v>
      </c>
      <c r="E102" s="16" t="s">
        <v>41</v>
      </c>
      <c r="F102" s="16" t="s">
        <v>54</v>
      </c>
      <c r="G102" s="16" t="s">
        <v>11</v>
      </c>
    </row>
    <row r="103" spans="1:7">
      <c r="B103" s="15" t="s">
        <v>56</v>
      </c>
      <c r="C103" s="16">
        <v>76075</v>
      </c>
      <c r="D103" s="16">
        <v>915</v>
      </c>
      <c r="E103" s="16">
        <v>579</v>
      </c>
      <c r="F103" s="16">
        <v>26</v>
      </c>
      <c r="G103" s="16">
        <v>77595</v>
      </c>
    </row>
    <row r="104" spans="1:7">
      <c r="B104" s="15" t="s">
        <v>57</v>
      </c>
      <c r="C104" s="16">
        <v>21522</v>
      </c>
      <c r="D104" s="16">
        <v>1242</v>
      </c>
      <c r="E104" s="16">
        <v>187</v>
      </c>
      <c r="F104" s="16">
        <v>11</v>
      </c>
      <c r="G104" s="16">
        <v>22962</v>
      </c>
    </row>
    <row r="105" spans="1:7">
      <c r="B105" s="15" t="s">
        <v>58</v>
      </c>
      <c r="C105" s="16">
        <v>3391</v>
      </c>
      <c r="D105" s="16">
        <v>161</v>
      </c>
      <c r="E105" s="16">
        <v>18</v>
      </c>
      <c r="F105" s="16">
        <v>3</v>
      </c>
      <c r="G105" s="16">
        <v>3573</v>
      </c>
    </row>
    <row r="106" spans="1:7">
      <c r="B106" s="15" t="s">
        <v>59</v>
      </c>
      <c r="C106" s="16">
        <v>0</v>
      </c>
      <c r="D106" s="16">
        <v>10700</v>
      </c>
      <c r="E106" s="16">
        <v>173</v>
      </c>
      <c r="F106" s="16">
        <v>6</v>
      </c>
      <c r="G106" s="16">
        <v>10879</v>
      </c>
    </row>
    <row r="107" spans="1:7">
      <c r="B107" s="15" t="s">
        <v>60</v>
      </c>
      <c r="C107" s="16">
        <v>0</v>
      </c>
      <c r="D107" s="16">
        <v>19088</v>
      </c>
      <c r="E107" s="16">
        <v>1082</v>
      </c>
      <c r="F107" s="16">
        <v>7</v>
      </c>
      <c r="G107" s="16">
        <v>20177</v>
      </c>
    </row>
    <row r="108" spans="1:7">
      <c r="B108" s="15" t="s">
        <v>61</v>
      </c>
      <c r="C108" s="16">
        <v>15756</v>
      </c>
      <c r="D108" s="16">
        <v>23948</v>
      </c>
      <c r="E108" s="16">
        <v>69805</v>
      </c>
      <c r="F108" s="16">
        <v>35</v>
      </c>
      <c r="G108" s="16">
        <v>109544</v>
      </c>
    </row>
    <row r="109" spans="1:7">
      <c r="B109" s="15" t="s">
        <v>62</v>
      </c>
      <c r="C109" s="16">
        <v>165</v>
      </c>
      <c r="D109" s="16">
        <v>1176</v>
      </c>
      <c r="E109" s="16">
        <v>13720</v>
      </c>
      <c r="F109" s="16">
        <v>2</v>
      </c>
      <c r="G109" s="16">
        <v>15063</v>
      </c>
    </row>
    <row r="110" spans="1:7">
      <c r="B110" s="15" t="s">
        <v>63</v>
      </c>
      <c r="C110" s="16">
        <v>3</v>
      </c>
      <c r="D110" s="16">
        <v>12</v>
      </c>
      <c r="E110" s="16">
        <v>0</v>
      </c>
      <c r="F110" s="16">
        <v>204</v>
      </c>
      <c r="G110" s="16">
        <v>219</v>
      </c>
    </row>
    <row r="111" spans="1:7">
      <c r="B111" s="15" t="s">
        <v>55</v>
      </c>
      <c r="C111" s="16">
        <v>100606</v>
      </c>
      <c r="D111" s="16">
        <v>24820</v>
      </c>
      <c r="E111" s="16">
        <v>82770</v>
      </c>
      <c r="F111" s="16">
        <v>204</v>
      </c>
      <c r="G111" s="16">
        <v>208400</v>
      </c>
    </row>
    <row r="114" spans="1:7">
      <c r="A114" s="14" t="s">
        <v>37</v>
      </c>
    </row>
    <row r="116" spans="1:7">
      <c r="C116" s="16" t="s">
        <v>53</v>
      </c>
    </row>
    <row r="117" spans="1:7">
      <c r="C117" s="16" t="s">
        <v>39</v>
      </c>
      <c r="D117" s="16" t="s">
        <v>40</v>
      </c>
      <c r="E117" s="16" t="s">
        <v>41</v>
      </c>
      <c r="F117" s="16" t="s">
        <v>54</v>
      </c>
      <c r="G117" s="16" t="s">
        <v>11</v>
      </c>
    </row>
    <row r="118" spans="1:7">
      <c r="B118" s="15" t="s">
        <v>56</v>
      </c>
      <c r="C118" s="20">
        <f>((1.645*1.14)*C88)/((C103)^(1/2))</f>
        <v>0.16637334274065577</v>
      </c>
      <c r="D118" s="20">
        <f t="shared" ref="D118:G118" si="9">((1.645*1.14)*D88)/((D103)^(1/2))</f>
        <v>0.48790462949801644</v>
      </c>
      <c r="E118" s="20">
        <f t="shared" si="9"/>
        <v>2.4939138671549111E-2</v>
      </c>
      <c r="F118" s="20">
        <f t="shared" si="9"/>
        <v>13.34661238667206</v>
      </c>
      <c r="G118" s="20">
        <f t="shared" si="9"/>
        <v>0.12191926482583572</v>
      </c>
    </row>
    <row r="119" spans="1:7">
      <c r="B119" s="15" t="s">
        <v>57</v>
      </c>
      <c r="C119" s="20">
        <f t="shared" ref="C119:G119" si="10">((1.645*1.14)*C89)/((C104)^(1/2))</f>
        <v>0.22331728800264622</v>
      </c>
      <c r="D119" s="20">
        <f t="shared" si="10"/>
        <v>0.35545646552803223</v>
      </c>
      <c r="E119" s="20">
        <f t="shared" si="10"/>
        <v>5.7596917432555531E-2</v>
      </c>
      <c r="F119" s="20">
        <f t="shared" si="10"/>
        <v>6.7737822093504283</v>
      </c>
      <c r="G119" s="20">
        <f t="shared" si="10"/>
        <v>0.15580867252096933</v>
      </c>
    </row>
    <row r="120" spans="1:7">
      <c r="B120" s="15" t="s">
        <v>58</v>
      </c>
      <c r="C120" s="20">
        <f t="shared" ref="C120:G120" si="11">((1.645*1.14)*C90)/((C105)^(1/2))</f>
        <v>0.12752697104169031</v>
      </c>
      <c r="D120" s="20">
        <f t="shared" si="11"/>
        <v>9.01545501340313E-2</v>
      </c>
      <c r="E120" s="20">
        <f t="shared" si="11"/>
        <v>4.8621369381168199E-2</v>
      </c>
      <c r="F120" s="20">
        <f t="shared" si="11"/>
        <v>0.4980442815132004</v>
      </c>
      <c r="G120" s="20">
        <f t="shared" si="11"/>
        <v>8.7530306415327996E-2</v>
      </c>
    </row>
    <row r="121" spans="1:7">
      <c r="B121" s="15" t="s">
        <v>59</v>
      </c>
      <c r="C121" s="20" t="s">
        <v>52</v>
      </c>
      <c r="D121" s="20">
        <f t="shared" ref="D121:G121" si="12">((1.645*1.14)*D91)/((D106)^(1/2))</f>
        <v>0.64594373017638285</v>
      </c>
      <c r="E121" s="20">
        <f t="shared" si="12"/>
        <v>5.4179039149968994E-2</v>
      </c>
      <c r="F121" s="20">
        <f t="shared" si="12"/>
        <v>6.5151540425995691</v>
      </c>
      <c r="G121" s="20">
        <f t="shared" si="12"/>
        <v>0.24523962059345353</v>
      </c>
    </row>
    <row r="122" spans="1:7">
      <c r="B122" s="15" t="s">
        <v>60</v>
      </c>
      <c r="C122" s="20" t="s">
        <v>52</v>
      </c>
      <c r="D122" s="20">
        <f t="shared" ref="D122:G122" si="13">((1.645*1.14)*D92)/((D107)^(1/2))</f>
        <v>0.2512447289933899</v>
      </c>
      <c r="E122" s="20">
        <f t="shared" si="13"/>
        <v>1.5963023558331447E-2</v>
      </c>
      <c r="F122" s="20">
        <f t="shared" si="13"/>
        <v>6.9178565360458277</v>
      </c>
      <c r="G122" s="20">
        <f t="shared" si="13"/>
        <v>8.8982038977358638E-2</v>
      </c>
    </row>
    <row r="123" spans="1:7">
      <c r="B123" s="15" t="s">
        <v>61</v>
      </c>
      <c r="C123" s="20">
        <f t="shared" ref="C123:G123" si="14">((1.645*1.14)*C93)/((C108)^(1/2))</f>
        <v>1.0009734774912363E-2</v>
      </c>
      <c r="D123" s="20">
        <f t="shared" si="14"/>
        <v>1.7571309607964419E-2</v>
      </c>
      <c r="E123" s="20">
        <f t="shared" si="14"/>
        <v>1.568627272910696E-2</v>
      </c>
      <c r="F123" s="20">
        <f t="shared" si="14"/>
        <v>0.11411407972025187</v>
      </c>
      <c r="G123" s="20">
        <f t="shared" si="14"/>
        <v>9.1222576025930015E-3</v>
      </c>
    </row>
    <row r="124" spans="1:7">
      <c r="B124" s="15" t="s">
        <v>62</v>
      </c>
      <c r="C124" s="20">
        <f t="shared" ref="C124:G124" si="15">((1.645*1.14)*C94)/((C109)^(1/2))</f>
        <v>8.9055063269152329E-2</v>
      </c>
      <c r="D124" s="20">
        <f t="shared" si="15"/>
        <v>5.1403766997176373E-2</v>
      </c>
      <c r="E124" s="20">
        <f t="shared" si="15"/>
        <v>5.3313590449373893E-2</v>
      </c>
      <c r="F124" s="20">
        <f t="shared" si="15"/>
        <v>0.13260373467591324</v>
      </c>
      <c r="G124" s="20">
        <f t="shared" si="15"/>
        <v>3.2851369231758278E-2</v>
      </c>
    </row>
    <row r="125" spans="1:7">
      <c r="B125" s="15" t="s">
        <v>63</v>
      </c>
      <c r="C125" s="20">
        <f t="shared" ref="C125:G125" si="16">((1.645*1.14)*C95)/((C110)^(1/2))</f>
        <v>7.5789347186791367E-2</v>
      </c>
      <c r="D125" s="20">
        <f t="shared" si="16"/>
        <v>54.849833264040718</v>
      </c>
      <c r="E125" s="20" t="s">
        <v>52</v>
      </c>
      <c r="F125" s="20">
        <f t="shared" si="16"/>
        <v>150.24083105162805</v>
      </c>
      <c r="G125" s="20">
        <f t="shared" si="16"/>
        <v>6.9189682691905556</v>
      </c>
    </row>
    <row r="126" spans="1:7">
      <c r="B126" s="15" t="s">
        <v>55</v>
      </c>
      <c r="C126" s="20">
        <f t="shared" ref="C126:G126" si="17">((1.645*1.14)*C96)/((C111)^(1/2))</f>
        <v>0.17234447746559259</v>
      </c>
      <c r="D126" s="20">
        <f t="shared" si="17"/>
        <v>1.3118702016359121</v>
      </c>
      <c r="E126" s="20">
        <f t="shared" si="17"/>
        <v>2.6725025775347806E-2</v>
      </c>
      <c r="F126" s="20">
        <f t="shared" si="17"/>
        <v>151.67591012615028</v>
      </c>
      <c r="G126" s="20">
        <f t="shared" si="17"/>
        <v>0.25082954841908195</v>
      </c>
    </row>
    <row r="129" spans="1:7" s="9" customFormat="1">
      <c r="C129" s="10"/>
      <c r="D129" s="10"/>
      <c r="E129" s="10"/>
      <c r="F129" s="10"/>
      <c r="G129" s="10"/>
    </row>
    <row r="130" spans="1:7" s="11" customFormat="1">
      <c r="C130" s="12"/>
      <c r="D130" s="12"/>
      <c r="E130" s="12"/>
      <c r="F130" s="12"/>
      <c r="G130" s="12"/>
    </row>
    <row r="131" spans="1:7" s="11" customFormat="1">
      <c r="A131" s="13">
        <v>2005</v>
      </c>
      <c r="C131" s="12"/>
      <c r="D131" s="12"/>
      <c r="E131" s="12"/>
      <c r="F131" s="12"/>
      <c r="G131" s="12"/>
    </row>
    <row r="132" spans="1:7" s="11" customFormat="1">
      <c r="A132" s="13"/>
      <c r="C132" s="12"/>
      <c r="D132" s="12"/>
      <c r="E132" s="12"/>
      <c r="F132" s="12"/>
      <c r="G132" s="12"/>
    </row>
    <row r="133" spans="1:7">
      <c r="A133" s="14" t="s">
        <v>64</v>
      </c>
    </row>
    <row r="135" spans="1:7">
      <c r="C135" s="16" t="s">
        <v>53</v>
      </c>
    </row>
    <row r="136" spans="1:7">
      <c r="C136" s="16" t="s">
        <v>39</v>
      </c>
      <c r="D136" s="16" t="s">
        <v>40</v>
      </c>
      <c r="E136" s="16" t="s">
        <v>41</v>
      </c>
      <c r="F136" s="16" t="s">
        <v>54</v>
      </c>
      <c r="G136" s="16" t="s">
        <v>11</v>
      </c>
    </row>
    <row r="137" spans="1:7">
      <c r="B137" s="15" t="s">
        <v>56</v>
      </c>
      <c r="C137" s="16">
        <v>9.9</v>
      </c>
      <c r="D137" s="16">
        <v>0.88</v>
      </c>
      <c r="E137" s="16">
        <v>0.03</v>
      </c>
      <c r="F137" s="16">
        <v>2.31</v>
      </c>
      <c r="G137" s="16">
        <v>5.19</v>
      </c>
    </row>
    <row r="138" spans="1:7">
      <c r="B138" s="15" t="s">
        <v>57</v>
      </c>
      <c r="C138" s="16">
        <v>3.87</v>
      </c>
      <c r="D138" s="16">
        <v>0.67</v>
      </c>
      <c r="E138" s="16">
        <v>0.02</v>
      </c>
      <c r="F138" s="16">
        <v>0.04</v>
      </c>
      <c r="G138" s="16">
        <v>2.0699999999999998</v>
      </c>
    </row>
    <row r="139" spans="1:7">
      <c r="B139" s="15" t="s">
        <v>58</v>
      </c>
      <c r="C139" s="16">
        <v>0.36</v>
      </c>
      <c r="D139" s="16">
        <v>0.06</v>
      </c>
      <c r="E139" s="16">
        <v>0</v>
      </c>
      <c r="F139" s="16">
        <v>0.05</v>
      </c>
      <c r="G139" s="16">
        <v>0.19</v>
      </c>
    </row>
    <row r="140" spans="1:7">
      <c r="B140" s="15" t="s">
        <v>59</v>
      </c>
      <c r="C140" s="16">
        <v>0</v>
      </c>
      <c r="D140" s="16">
        <v>14.62</v>
      </c>
      <c r="E140" s="16">
        <v>0.01</v>
      </c>
      <c r="F140" s="16">
        <v>1.1100000000000001</v>
      </c>
      <c r="G140" s="16">
        <v>1.71</v>
      </c>
    </row>
    <row r="141" spans="1:7">
      <c r="B141" s="15" t="s">
        <v>60</v>
      </c>
      <c r="C141" s="16">
        <v>0</v>
      </c>
      <c r="D141" s="16">
        <v>4.6900000000000004</v>
      </c>
      <c r="E141" s="16">
        <v>0.03</v>
      </c>
      <c r="F141" s="16">
        <v>0.13</v>
      </c>
      <c r="G141" s="16">
        <v>0.56000000000000005</v>
      </c>
    </row>
    <row r="142" spans="1:7">
      <c r="B142" s="15" t="s">
        <v>61</v>
      </c>
      <c r="C142" s="16">
        <v>0.13</v>
      </c>
      <c r="D142" s="16">
        <v>1.05</v>
      </c>
      <c r="E142" s="16">
        <v>1.21</v>
      </c>
      <c r="F142" s="16">
        <v>0.05</v>
      </c>
      <c r="G142" s="16">
        <v>0.63</v>
      </c>
    </row>
    <row r="143" spans="1:7">
      <c r="B143" s="15" t="s">
        <v>62</v>
      </c>
      <c r="C143" s="16">
        <v>0.01</v>
      </c>
      <c r="D143" s="16">
        <v>0.14000000000000001</v>
      </c>
      <c r="E143" s="16">
        <v>0.74</v>
      </c>
      <c r="F143" s="16">
        <v>0.02</v>
      </c>
      <c r="G143" s="16">
        <v>0.3</v>
      </c>
    </row>
    <row r="144" spans="1:7">
      <c r="B144" s="15" t="s">
        <v>63</v>
      </c>
      <c r="C144" s="16">
        <v>0</v>
      </c>
      <c r="D144" s="16">
        <v>0.01</v>
      </c>
      <c r="E144" s="16">
        <v>0</v>
      </c>
      <c r="F144" s="16">
        <v>72</v>
      </c>
      <c r="G144" s="16">
        <v>0.11</v>
      </c>
    </row>
    <row r="145" spans="1:7">
      <c r="B145" s="15" t="s">
        <v>55</v>
      </c>
      <c r="C145" s="16">
        <v>14.27</v>
      </c>
      <c r="D145" s="16">
        <v>22.13</v>
      </c>
      <c r="E145" s="16">
        <v>2.0299999999999998</v>
      </c>
      <c r="F145" s="16">
        <v>75.7</v>
      </c>
      <c r="G145" s="16">
        <v>10.75</v>
      </c>
    </row>
    <row r="148" spans="1:7">
      <c r="A148" s="14" t="s">
        <v>13</v>
      </c>
    </row>
    <row r="150" spans="1:7">
      <c r="C150" s="16" t="s">
        <v>53</v>
      </c>
    </row>
    <row r="151" spans="1:7">
      <c r="C151" s="16" t="s">
        <v>39</v>
      </c>
      <c r="D151" s="16" t="s">
        <v>40</v>
      </c>
      <c r="E151" s="16" t="s">
        <v>41</v>
      </c>
      <c r="F151" s="16" t="s">
        <v>54</v>
      </c>
      <c r="G151" s="16" t="s">
        <v>11</v>
      </c>
    </row>
    <row r="152" spans="1:7">
      <c r="B152" s="15" t="s">
        <v>56</v>
      </c>
      <c r="C152" s="16">
        <v>20.9</v>
      </c>
      <c r="D152" s="16">
        <v>8.33</v>
      </c>
      <c r="E152" s="16">
        <v>0.5</v>
      </c>
      <c r="F152" s="16">
        <v>7.12</v>
      </c>
      <c r="G152" s="16">
        <v>15.98</v>
      </c>
    </row>
    <row r="153" spans="1:7">
      <c r="B153" s="15" t="s">
        <v>57</v>
      </c>
      <c r="C153" s="16">
        <v>16.61</v>
      </c>
      <c r="D153" s="16">
        <v>6.83</v>
      </c>
      <c r="E153" s="16">
        <v>0.44</v>
      </c>
      <c r="F153" s="16">
        <v>0.62</v>
      </c>
      <c r="G153" s="16">
        <v>12.25</v>
      </c>
    </row>
    <row r="154" spans="1:7">
      <c r="B154" s="15" t="s">
        <v>58</v>
      </c>
      <c r="C154" s="16">
        <v>4.51</v>
      </c>
      <c r="D154" s="16">
        <v>2.2400000000000002</v>
      </c>
      <c r="E154" s="16">
        <v>0.05</v>
      </c>
      <c r="F154" s="16">
        <v>0.82</v>
      </c>
      <c r="G154" s="16">
        <v>3.32</v>
      </c>
    </row>
    <row r="155" spans="1:7">
      <c r="B155" s="15" t="s">
        <v>59</v>
      </c>
      <c r="C155" s="16">
        <v>0</v>
      </c>
      <c r="D155" s="16">
        <v>36.31</v>
      </c>
      <c r="E155" s="16">
        <v>0.22</v>
      </c>
      <c r="F155" s="16">
        <v>6.71</v>
      </c>
      <c r="G155" s="16">
        <v>13.26</v>
      </c>
    </row>
    <row r="156" spans="1:7">
      <c r="B156" s="15" t="s">
        <v>60</v>
      </c>
      <c r="C156" s="16">
        <v>0</v>
      </c>
      <c r="D156" s="16">
        <v>16.07</v>
      </c>
      <c r="E156" s="16">
        <v>0.33</v>
      </c>
      <c r="F156" s="16">
        <v>2.2799999999999998</v>
      </c>
      <c r="G156" s="16">
        <v>5.7</v>
      </c>
    </row>
    <row r="157" spans="1:7">
      <c r="B157" s="15" t="s">
        <v>61</v>
      </c>
      <c r="C157" s="16">
        <v>0.75</v>
      </c>
      <c r="D157" s="16">
        <v>1.6</v>
      </c>
      <c r="E157" s="16">
        <v>2.39</v>
      </c>
      <c r="F157" s="16">
        <v>0.27</v>
      </c>
      <c r="G157" s="16">
        <v>1.72</v>
      </c>
    </row>
    <row r="158" spans="1:7">
      <c r="B158" s="15" t="s">
        <v>62</v>
      </c>
      <c r="C158" s="16">
        <v>0.42</v>
      </c>
      <c r="D158" s="16">
        <v>1.41</v>
      </c>
      <c r="E158" s="16">
        <v>5.22</v>
      </c>
      <c r="F158" s="16">
        <v>0.15</v>
      </c>
      <c r="G158" s="16">
        <v>3.24</v>
      </c>
    </row>
    <row r="159" spans="1:7">
      <c r="B159" s="15" t="s">
        <v>63</v>
      </c>
      <c r="C159" s="16">
        <v>0.12</v>
      </c>
      <c r="D159" s="16">
        <v>1.45</v>
      </c>
      <c r="E159" s="16">
        <v>7.0000000000000007E-2</v>
      </c>
      <c r="F159" s="16">
        <v>104.93</v>
      </c>
      <c r="G159" s="16">
        <v>4.9800000000000004</v>
      </c>
    </row>
    <row r="160" spans="1:7">
      <c r="B160" s="15" t="s">
        <v>55</v>
      </c>
      <c r="C160" s="16">
        <v>25.58</v>
      </c>
      <c r="D160" s="16">
        <v>41.38</v>
      </c>
      <c r="E160" s="16">
        <v>5.86</v>
      </c>
      <c r="F160" s="16">
        <v>108.67</v>
      </c>
      <c r="G160" s="16">
        <v>24.93</v>
      </c>
    </row>
    <row r="163" spans="1:7">
      <c r="A163" s="14" t="s">
        <v>26</v>
      </c>
    </row>
    <row r="165" spans="1:7">
      <c r="C165" s="16" t="s">
        <v>53</v>
      </c>
    </row>
    <row r="166" spans="1:7">
      <c r="C166" s="16" t="s">
        <v>39</v>
      </c>
      <c r="D166" s="16" t="s">
        <v>40</v>
      </c>
      <c r="E166" s="16" t="s">
        <v>41</v>
      </c>
      <c r="F166" s="16" t="s">
        <v>54</v>
      </c>
      <c r="G166" s="16" t="s">
        <v>11</v>
      </c>
    </row>
    <row r="167" spans="1:7">
      <c r="B167" s="15" t="s">
        <v>56</v>
      </c>
      <c r="C167" s="16">
        <v>40121</v>
      </c>
      <c r="D167" s="16">
        <v>517</v>
      </c>
      <c r="E167" s="16">
        <v>407</v>
      </c>
      <c r="F167" s="16">
        <v>29</v>
      </c>
      <c r="G167" s="16">
        <v>41074</v>
      </c>
    </row>
    <row r="168" spans="1:7">
      <c r="B168" s="15" t="s">
        <v>57</v>
      </c>
      <c r="C168" s="16">
        <v>12013</v>
      </c>
      <c r="D168" s="16">
        <v>636</v>
      </c>
      <c r="E168" s="16">
        <v>174</v>
      </c>
      <c r="F168" s="16">
        <v>1</v>
      </c>
      <c r="G168" s="16">
        <v>12824</v>
      </c>
    </row>
    <row r="169" spans="1:7">
      <c r="B169" s="15" t="s">
        <v>58</v>
      </c>
      <c r="C169" s="16">
        <v>2297</v>
      </c>
      <c r="D169" s="16">
        <v>77</v>
      </c>
      <c r="E169" s="16">
        <v>13</v>
      </c>
      <c r="F169" s="16">
        <v>1</v>
      </c>
      <c r="G169" s="16">
        <v>2388</v>
      </c>
    </row>
    <row r="170" spans="1:7">
      <c r="B170" s="15" t="s">
        <v>59</v>
      </c>
      <c r="C170" s="16">
        <v>0</v>
      </c>
      <c r="D170" s="16">
        <v>4853</v>
      </c>
      <c r="E170" s="16">
        <v>89</v>
      </c>
      <c r="F170" s="16">
        <v>5</v>
      </c>
      <c r="G170" s="16">
        <v>4947</v>
      </c>
    </row>
    <row r="171" spans="1:7">
      <c r="B171" s="15" t="s">
        <v>60</v>
      </c>
      <c r="C171" s="16">
        <v>0</v>
      </c>
      <c r="D171" s="16">
        <v>10329</v>
      </c>
      <c r="E171" s="16">
        <v>550</v>
      </c>
      <c r="F171" s="16">
        <v>1</v>
      </c>
      <c r="G171" s="16">
        <v>10880</v>
      </c>
    </row>
    <row r="172" spans="1:7">
      <c r="B172" s="15" t="s">
        <v>61</v>
      </c>
      <c r="C172" s="16">
        <v>11862</v>
      </c>
      <c r="D172" s="16">
        <v>12169</v>
      </c>
      <c r="E172" s="16">
        <v>34756</v>
      </c>
      <c r="F172" s="16">
        <v>29</v>
      </c>
      <c r="G172" s="16">
        <v>58816</v>
      </c>
    </row>
    <row r="173" spans="1:7">
      <c r="B173" s="15" t="s">
        <v>62</v>
      </c>
      <c r="C173" s="16">
        <v>179</v>
      </c>
      <c r="D173" s="16">
        <v>659</v>
      </c>
      <c r="E173" s="16">
        <v>7819</v>
      </c>
      <c r="F173" s="16">
        <v>4</v>
      </c>
      <c r="G173" s="16">
        <v>8661</v>
      </c>
    </row>
    <row r="174" spans="1:7">
      <c r="B174" s="15" t="s">
        <v>63</v>
      </c>
      <c r="C174" s="16">
        <v>13</v>
      </c>
      <c r="D174" s="16">
        <v>3</v>
      </c>
      <c r="E174" s="16">
        <v>1</v>
      </c>
      <c r="F174" s="16">
        <v>162</v>
      </c>
      <c r="G174" s="16">
        <v>179</v>
      </c>
    </row>
    <row r="175" spans="1:7">
      <c r="B175" s="15" t="s">
        <v>55</v>
      </c>
      <c r="C175" s="16">
        <v>54185</v>
      </c>
      <c r="D175" s="16">
        <v>12920</v>
      </c>
      <c r="E175" s="16">
        <v>41611</v>
      </c>
      <c r="F175" s="16">
        <v>162</v>
      </c>
      <c r="G175" s="16">
        <v>108878</v>
      </c>
    </row>
    <row r="178" spans="1:7">
      <c r="A178" s="14" t="s">
        <v>37</v>
      </c>
    </row>
    <row r="180" spans="1:7">
      <c r="C180" s="16" t="s">
        <v>53</v>
      </c>
    </row>
    <row r="181" spans="1:7">
      <c r="C181" s="16" t="s">
        <v>39</v>
      </c>
      <c r="D181" s="16" t="s">
        <v>40</v>
      </c>
      <c r="E181" s="16" t="s">
        <v>41</v>
      </c>
      <c r="F181" s="16" t="s">
        <v>54</v>
      </c>
      <c r="G181" s="16" t="s">
        <v>11</v>
      </c>
    </row>
    <row r="182" spans="1:7">
      <c r="B182" s="15" t="s">
        <v>56</v>
      </c>
      <c r="C182" s="20">
        <f>((1.645*1.14)*C152)/((C167)^(1/2))</f>
        <v>0.19567311788772668</v>
      </c>
      <c r="D182" s="20">
        <f t="shared" ref="D182:G182" si="18">((1.645*1.14)*D152)/((D167)^(1/2))</f>
        <v>0.68702174547978534</v>
      </c>
      <c r="E182" s="20">
        <f t="shared" si="18"/>
        <v>4.6477584951763601E-2</v>
      </c>
      <c r="F182" s="20">
        <f t="shared" si="18"/>
        <v>2.4794294099059888</v>
      </c>
      <c r="G182" s="20">
        <f t="shared" si="18"/>
        <v>0.14786453750341524</v>
      </c>
    </row>
    <row r="183" spans="1:7">
      <c r="B183" s="15" t="s">
        <v>57</v>
      </c>
      <c r="C183" s="20">
        <f t="shared" ref="C183:G183" si="19">((1.645*1.14)*C153)/((C168)^(1/2))</f>
        <v>0.28419383170698026</v>
      </c>
      <c r="D183" s="20">
        <f t="shared" si="19"/>
        <v>0.507882091615106</v>
      </c>
      <c r="E183" s="20">
        <f t="shared" si="19"/>
        <v>6.2553095489434773E-2</v>
      </c>
      <c r="F183" s="20">
        <f t="shared" si="19"/>
        <v>1.1626859999999999</v>
      </c>
      <c r="G183" s="20">
        <f t="shared" si="19"/>
        <v>0.20285937712015156</v>
      </c>
    </row>
    <row r="184" spans="1:7">
      <c r="B184" s="15" t="s">
        <v>58</v>
      </c>
      <c r="C184" s="20">
        <f t="shared" ref="C184:G184" si="20">((1.645*1.14)*C154)/((C169)^(1/2))</f>
        <v>0.17646833898760783</v>
      </c>
      <c r="D184" s="20">
        <f t="shared" si="20"/>
        <v>0.47871100263786021</v>
      </c>
      <c r="E184" s="20">
        <f t="shared" si="20"/>
        <v>2.6005731949529307E-2</v>
      </c>
      <c r="F184" s="20">
        <f t="shared" si="20"/>
        <v>1.5377459999999998</v>
      </c>
      <c r="G184" s="20">
        <f t="shared" si="20"/>
        <v>0.12740652663220361</v>
      </c>
    </row>
    <row r="185" spans="1:7">
      <c r="B185" s="15" t="s">
        <v>59</v>
      </c>
      <c r="C185" s="20" t="s">
        <v>52</v>
      </c>
      <c r="D185" s="20">
        <f t="shared" ref="D185:G185" si="21">((1.645*1.14)*D155)/((D170)^(1/2))</f>
        <v>0.97744393657720607</v>
      </c>
      <c r="E185" s="20">
        <f t="shared" si="21"/>
        <v>4.3731908536270396E-2</v>
      </c>
      <c r="F185" s="20">
        <f t="shared" si="21"/>
        <v>5.6274062893515868</v>
      </c>
      <c r="G185" s="20">
        <f t="shared" si="21"/>
        <v>0.3535438789355923</v>
      </c>
    </row>
    <row r="186" spans="1:7">
      <c r="B186" s="15" t="s">
        <v>60</v>
      </c>
      <c r="C186" s="20" t="s">
        <v>52</v>
      </c>
      <c r="D186" s="20">
        <f t="shared" ref="D186:G186" si="22">((1.645*1.14)*D156)/((D171)^(1/2))</f>
        <v>0.29652238983138818</v>
      </c>
      <c r="E186" s="20">
        <f t="shared" si="22"/>
        <v>2.6387810023190631E-2</v>
      </c>
      <c r="F186" s="20">
        <f t="shared" si="22"/>
        <v>4.2756839999999992</v>
      </c>
      <c r="G186" s="20">
        <f t="shared" si="22"/>
        <v>0.10247812285546501</v>
      </c>
    </row>
    <row r="187" spans="1:7">
      <c r="B187" s="15" t="s">
        <v>61</v>
      </c>
      <c r="C187" s="20">
        <f t="shared" ref="C187:G187" si="23">((1.645*1.14)*C157)/((C172)^(1/2))</f>
        <v>1.2913770297502646E-2</v>
      </c>
      <c r="D187" s="20">
        <f t="shared" si="23"/>
        <v>2.7199648439042268E-2</v>
      </c>
      <c r="E187" s="20">
        <f t="shared" si="23"/>
        <v>2.4041068190713114E-2</v>
      </c>
      <c r="F187" s="20">
        <f t="shared" si="23"/>
        <v>9.4023306274524848E-2</v>
      </c>
      <c r="G187" s="20">
        <f t="shared" si="23"/>
        <v>1.3299994392000993E-2</v>
      </c>
    </row>
    <row r="188" spans="1:7">
      <c r="B188" s="15" t="s">
        <v>62</v>
      </c>
      <c r="C188" s="20">
        <f t="shared" ref="C188:G188" si="24">((1.645*1.14)*C158)/((C173)^(1/2))</f>
        <v>5.8869931236383621E-2</v>
      </c>
      <c r="D188" s="20">
        <f t="shared" si="24"/>
        <v>0.10300235610199882</v>
      </c>
      <c r="E188" s="20">
        <f t="shared" si="24"/>
        <v>0.11070459566459072</v>
      </c>
      <c r="F188" s="20">
        <f t="shared" si="24"/>
        <v>0.14064749999999998</v>
      </c>
      <c r="G188" s="20">
        <f t="shared" si="24"/>
        <v>6.5287756415996032E-2</v>
      </c>
    </row>
    <row r="189" spans="1:7">
      <c r="B189" s="15" t="s">
        <v>63</v>
      </c>
      <c r="C189" s="20">
        <f t="shared" ref="C189:G189" si="25">((1.645*1.14)*C159)/((C174)^(1/2))</f>
        <v>6.2413756678870329E-2</v>
      </c>
      <c r="D189" s="20">
        <f t="shared" si="25"/>
        <v>1.5699221917263926</v>
      </c>
      <c r="E189" s="20">
        <f t="shared" si="25"/>
        <v>0.131271</v>
      </c>
      <c r="F189" s="20">
        <f t="shared" si="25"/>
        <v>15.460122088381754</v>
      </c>
      <c r="G189" s="20">
        <f t="shared" si="25"/>
        <v>0.69802918465997732</v>
      </c>
    </row>
    <row r="190" spans="1:7">
      <c r="B190" s="15" t="s">
        <v>55</v>
      </c>
      <c r="C190" s="20">
        <f t="shared" ref="C190:G190" si="26">((1.645*1.14)*C160)/((C175)^(1/2))</f>
        <v>0.2060780588719745</v>
      </c>
      <c r="D190" s="20">
        <f t="shared" si="26"/>
        <v>0.68270012618395937</v>
      </c>
      <c r="E190" s="20">
        <f t="shared" si="26"/>
        <v>5.3872148126102665E-2</v>
      </c>
      <c r="F190" s="20">
        <f t="shared" si="26"/>
        <v>16.01116427470166</v>
      </c>
      <c r="G190" s="20">
        <f t="shared" si="26"/>
        <v>0.14168470321815496</v>
      </c>
    </row>
  </sheetData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B4552-FC53-1740-A9A2-5218C38AA1FC}">
  <dimension ref="A1:H137"/>
  <sheetViews>
    <sheetView topLeftCell="A82" zoomScale="94" zoomScaleNormal="94" workbookViewId="0">
      <selection activeCell="M99" sqref="A1:XFD1048576"/>
    </sheetView>
  </sheetViews>
  <sheetFormatPr baseColWidth="10" defaultRowHeight="12.75"/>
  <cols>
    <col min="1" max="1" width="12" style="15"/>
    <col min="2" max="2" width="24.6640625" style="15" customWidth="1"/>
    <col min="3" max="3" width="11.5" style="16" customWidth="1"/>
    <col min="4" max="6" width="11.5" style="16" bestFit="1" customWidth="1"/>
    <col min="7" max="8" width="10.6640625" style="16"/>
    <col min="9" max="16384" width="12" style="15"/>
  </cols>
  <sheetData>
    <row r="1" spans="1:8" s="9" customFormat="1">
      <c r="C1" s="10"/>
      <c r="D1" s="10"/>
      <c r="E1" s="10"/>
      <c r="F1" s="10"/>
      <c r="G1" s="10"/>
      <c r="H1" s="10"/>
    </row>
    <row r="2" spans="1:8" s="11" customFormat="1">
      <c r="C2" s="12"/>
      <c r="D2" s="12"/>
      <c r="E2" s="12"/>
      <c r="F2" s="12"/>
      <c r="G2" s="12"/>
      <c r="H2" s="12"/>
    </row>
    <row r="3" spans="1:8" s="11" customFormat="1">
      <c r="A3" s="13">
        <v>2015</v>
      </c>
      <c r="C3" s="12"/>
      <c r="D3" s="12"/>
      <c r="E3" s="12"/>
      <c r="F3" s="12"/>
      <c r="G3" s="12"/>
      <c r="H3" s="12"/>
    </row>
    <row r="5" spans="1:8">
      <c r="A5" s="14" t="s">
        <v>72</v>
      </c>
    </row>
    <row r="7" spans="1:8">
      <c r="C7" s="16" t="s">
        <v>39</v>
      </c>
      <c r="D7" s="16" t="s">
        <v>40</v>
      </c>
      <c r="E7" s="16" t="s">
        <v>41</v>
      </c>
      <c r="F7" s="16" t="s">
        <v>42</v>
      </c>
      <c r="G7" s="16" t="s">
        <v>11</v>
      </c>
    </row>
    <row r="8" spans="1:8">
      <c r="B8" s="15" t="s">
        <v>84</v>
      </c>
      <c r="C8" s="16">
        <v>21943</v>
      </c>
      <c r="D8" s="16">
        <v>6461</v>
      </c>
      <c r="E8" s="16">
        <v>9532</v>
      </c>
      <c r="F8" s="16">
        <v>64</v>
      </c>
      <c r="G8" s="16">
        <v>38000</v>
      </c>
    </row>
    <row r="9" spans="1:8">
      <c r="B9" s="15" t="s">
        <v>85</v>
      </c>
      <c r="C9" s="16">
        <v>2356</v>
      </c>
      <c r="D9" s="16">
        <v>4111</v>
      </c>
      <c r="E9" s="16">
        <v>9728</v>
      </c>
      <c r="F9" s="16">
        <v>62</v>
      </c>
      <c r="G9" s="16">
        <v>16257</v>
      </c>
    </row>
    <row r="10" spans="1:8">
      <c r="B10" s="15" t="s">
        <v>86</v>
      </c>
      <c r="C10" s="16">
        <v>5004</v>
      </c>
      <c r="D10" s="16">
        <v>574</v>
      </c>
      <c r="E10" s="16">
        <v>883</v>
      </c>
      <c r="F10" s="16">
        <v>102</v>
      </c>
      <c r="G10" s="16">
        <v>6563</v>
      </c>
    </row>
    <row r="11" spans="1:8">
      <c r="B11" s="15" t="s">
        <v>87</v>
      </c>
      <c r="C11" s="16">
        <v>22081</v>
      </c>
      <c r="D11" s="16">
        <v>3562</v>
      </c>
      <c r="E11" s="16">
        <v>15831</v>
      </c>
      <c r="F11" s="16">
        <v>13</v>
      </c>
      <c r="G11" s="16">
        <v>41487</v>
      </c>
    </row>
    <row r="12" spans="1:8">
      <c r="B12" s="15" t="s">
        <v>88</v>
      </c>
      <c r="C12" s="16">
        <v>9052</v>
      </c>
      <c r="D12" s="16">
        <v>368</v>
      </c>
      <c r="E12" s="16">
        <v>2760</v>
      </c>
      <c r="F12" s="16">
        <v>4</v>
      </c>
      <c r="G12" s="16">
        <v>12184</v>
      </c>
    </row>
    <row r="13" spans="1:8">
      <c r="B13" s="15" t="s">
        <v>89</v>
      </c>
      <c r="C13" s="16">
        <v>8827</v>
      </c>
      <c r="D13" s="16">
        <v>1418</v>
      </c>
      <c r="E13" s="16">
        <v>4359</v>
      </c>
      <c r="F13" s="16">
        <v>6</v>
      </c>
      <c r="G13" s="16">
        <v>14610</v>
      </c>
    </row>
    <row r="14" spans="1:8">
      <c r="B14" s="15" t="s">
        <v>90</v>
      </c>
      <c r="C14" s="16">
        <v>6952</v>
      </c>
      <c r="D14" s="16">
        <v>1760</v>
      </c>
      <c r="E14" s="16">
        <v>5778</v>
      </c>
      <c r="F14" s="16">
        <v>19</v>
      </c>
      <c r="G14" s="16">
        <v>14509</v>
      </c>
    </row>
    <row r="15" spans="1:8">
      <c r="B15" s="15" t="s">
        <v>91</v>
      </c>
      <c r="C15" s="16">
        <v>18749</v>
      </c>
      <c r="D15" s="16">
        <v>3944</v>
      </c>
      <c r="E15" s="16">
        <v>22290</v>
      </c>
      <c r="F15" s="16">
        <v>82</v>
      </c>
      <c r="G15" s="16">
        <v>45065</v>
      </c>
    </row>
    <row r="16" spans="1:8">
      <c r="B16" s="15" t="s">
        <v>92</v>
      </c>
      <c r="C16" s="16">
        <v>1669</v>
      </c>
      <c r="D16" s="16">
        <v>687</v>
      </c>
      <c r="E16" s="16">
        <v>700</v>
      </c>
      <c r="F16" s="16">
        <v>17</v>
      </c>
      <c r="G16" s="16">
        <v>3073</v>
      </c>
    </row>
    <row r="17" spans="1:7">
      <c r="B17" s="15" t="s">
        <v>11</v>
      </c>
      <c r="C17" s="16">
        <v>96633</v>
      </c>
      <c r="D17" s="16">
        <v>22885</v>
      </c>
      <c r="E17" s="16">
        <v>71861</v>
      </c>
      <c r="F17" s="16">
        <v>369</v>
      </c>
      <c r="G17" s="16">
        <v>191748</v>
      </c>
    </row>
    <row r="19" spans="1:7">
      <c r="A19" s="14" t="s">
        <v>73</v>
      </c>
    </row>
    <row r="21" spans="1:7">
      <c r="C21" s="16" t="s">
        <v>39</v>
      </c>
      <c r="D21" s="16" t="s">
        <v>40</v>
      </c>
      <c r="E21" s="16" t="s">
        <v>41</v>
      </c>
      <c r="F21" s="16" t="s">
        <v>42</v>
      </c>
    </row>
    <row r="22" spans="1:7">
      <c r="B22" s="15" t="s">
        <v>84</v>
      </c>
      <c r="C22" s="18">
        <v>0.55756174357965171</v>
      </c>
      <c r="D22" s="18">
        <v>0.19061792777723113</v>
      </c>
      <c r="E22" s="18">
        <v>0.25009839614287122</v>
      </c>
      <c r="F22" s="18">
        <v>1.7465315359637902E-3</v>
      </c>
      <c r="G22" s="19"/>
    </row>
    <row r="23" spans="1:7">
      <c r="B23" s="15" t="s">
        <v>85</v>
      </c>
      <c r="C23" s="18">
        <v>0.15145301562610478</v>
      </c>
      <c r="D23" s="18">
        <v>0.27525984586014285</v>
      </c>
      <c r="E23" s="18">
        <v>0.56869122534115812</v>
      </c>
      <c r="F23" s="18">
        <v>4.666619529095666E-3</v>
      </c>
      <c r="G23" s="19"/>
    </row>
    <row r="24" spans="1:7">
      <c r="B24" s="15" t="s">
        <v>86</v>
      </c>
      <c r="C24" s="18">
        <v>0.76783608490566035</v>
      </c>
      <c r="D24" s="18">
        <v>9.2865566037735853E-2</v>
      </c>
      <c r="E24" s="18">
        <v>0.12293632075471699</v>
      </c>
      <c r="F24" s="18">
        <v>1.6362028301886794E-2</v>
      </c>
      <c r="G24" s="19"/>
    </row>
    <row r="25" spans="1:7">
      <c r="B25" s="15" t="s">
        <v>87</v>
      </c>
      <c r="C25" s="18">
        <v>0.52025969779770664</v>
      </c>
      <c r="D25" s="18">
        <v>9.7316611784488194E-2</v>
      </c>
      <c r="E25" s="18">
        <v>0.3821200868773208</v>
      </c>
      <c r="F25" s="18">
        <v>3.036035404843644E-4</v>
      </c>
      <c r="G25" s="19"/>
    </row>
    <row r="26" spans="1:7">
      <c r="B26" s="15" t="s">
        <v>88</v>
      </c>
      <c r="C26" s="18">
        <v>0.73229691637481853</v>
      </c>
      <c r="D26" s="18">
        <v>3.536345776031434E-2</v>
      </c>
      <c r="E26" s="18">
        <v>0.23191253096438028</v>
      </c>
      <c r="F26" s="18">
        <v>4.2709490048688817E-4</v>
      </c>
      <c r="G26" s="19"/>
    </row>
    <row r="27" spans="1:7">
      <c r="B27" s="15" t="s">
        <v>89</v>
      </c>
      <c r="C27" s="18">
        <v>0.60408445829006574</v>
      </c>
      <c r="D27" s="18">
        <v>0.10861889927310488</v>
      </c>
      <c r="E27" s="18">
        <v>0.28695050190377291</v>
      </c>
      <c r="F27" s="18">
        <v>3.4614053305642093E-4</v>
      </c>
      <c r="G27" s="19"/>
    </row>
    <row r="28" spans="1:7">
      <c r="B28" s="15" t="s">
        <v>90</v>
      </c>
      <c r="C28" s="18">
        <v>0.4626140222384979</v>
      </c>
      <c r="D28" s="18">
        <v>0.13616086290698448</v>
      </c>
      <c r="E28" s="18">
        <v>0.39956055662827084</v>
      </c>
      <c r="F28" s="18">
        <v>1.6645582262467542E-3</v>
      </c>
      <c r="G28" s="19"/>
    </row>
    <row r="29" spans="1:7">
      <c r="B29" s="15" t="s">
        <v>91</v>
      </c>
      <c r="C29" s="18">
        <v>0.40459611628174191</v>
      </c>
      <c r="D29" s="18">
        <v>9.6656325405032745E-2</v>
      </c>
      <c r="E29" s="18">
        <v>0.49704699528898083</v>
      </c>
      <c r="F29" s="18">
        <v>1.7005630242445133E-3</v>
      </c>
      <c r="G29" s="19"/>
    </row>
    <row r="30" spans="1:7">
      <c r="B30" s="15" t="s">
        <v>92</v>
      </c>
      <c r="C30" s="18">
        <v>0.53163731245923029</v>
      </c>
      <c r="D30" s="18">
        <v>0.23255055446836267</v>
      </c>
      <c r="E30" s="18">
        <v>0.22863666014350945</v>
      </c>
      <c r="F30" s="18">
        <v>7.175472928897586E-3</v>
      </c>
      <c r="G30" s="19"/>
    </row>
    <row r="31" spans="1:7">
      <c r="B31" s="15" t="s">
        <v>11</v>
      </c>
      <c r="C31" s="18">
        <v>0.49844651806670864</v>
      </c>
      <c r="D31" s="18">
        <v>0.13211101801206354</v>
      </c>
      <c r="E31" s="18">
        <v>0.36741278903351043</v>
      </c>
      <c r="F31" s="18">
        <v>2.0348791823012352E-3</v>
      </c>
      <c r="G31" s="19"/>
    </row>
    <row r="33" spans="1:8">
      <c r="A33" s="14" t="s">
        <v>37</v>
      </c>
    </row>
    <row r="35" spans="1:8">
      <c r="C35" s="16" t="s">
        <v>39</v>
      </c>
      <c r="D35" s="16" t="s">
        <v>40</v>
      </c>
      <c r="E35" s="16" t="s">
        <v>41</v>
      </c>
      <c r="F35" s="16" t="s">
        <v>42</v>
      </c>
    </row>
    <row r="36" spans="1:8">
      <c r="B36" s="15" t="s">
        <v>84</v>
      </c>
      <c r="C36" s="20">
        <f>(1.645*1.14)*SQRT((C22*(1-C22))/$G8)*100</f>
        <v>0.47780619374913008</v>
      </c>
      <c r="D36" s="20">
        <f t="shared" ref="D36:F36" si="0">(1.645*1.14)*SQRT((D22*(1-D22))/$G8)*100</f>
        <v>0.37786582710794442</v>
      </c>
      <c r="E36" s="20">
        <f t="shared" si="0"/>
        <v>0.41661658036991872</v>
      </c>
      <c r="F36" s="20">
        <f t="shared" si="0"/>
        <v>4.0168682285341706E-2</v>
      </c>
      <c r="G36" s="20"/>
    </row>
    <row r="37" spans="1:8">
      <c r="B37" s="15" t="s">
        <v>85</v>
      </c>
      <c r="C37" s="20">
        <f t="shared" ref="C37:F37" si="1">(1.645*1.14)*SQRT((C23*(1-C23))/$G9)*100</f>
        <v>0.52726319929797349</v>
      </c>
      <c r="D37" s="20">
        <f t="shared" si="1"/>
        <v>0.65692099791183589</v>
      </c>
      <c r="E37" s="20">
        <f t="shared" si="1"/>
        <v>0.7284218444139452</v>
      </c>
      <c r="F37" s="20">
        <f t="shared" si="1"/>
        <v>0.1002388400590761</v>
      </c>
      <c r="G37" s="20"/>
    </row>
    <row r="38" spans="1:8">
      <c r="B38" s="15" t="s">
        <v>86</v>
      </c>
      <c r="C38" s="20">
        <f t="shared" ref="C38:F38" si="2">(1.645*1.14)*SQRT((C24*(1-C24))/$G10)*100</f>
        <v>0.97735236908832401</v>
      </c>
      <c r="D38" s="20">
        <f t="shared" si="2"/>
        <v>0.67186610658595813</v>
      </c>
      <c r="E38" s="20">
        <f t="shared" si="2"/>
        <v>0.76010785473352427</v>
      </c>
      <c r="F38" s="20">
        <f t="shared" si="2"/>
        <v>0.29366741749261349</v>
      </c>
      <c r="G38" s="20"/>
    </row>
    <row r="39" spans="1:8">
      <c r="B39" s="15" t="s">
        <v>87</v>
      </c>
      <c r="C39" s="20">
        <f t="shared" ref="C39:F39" si="3">(1.645*1.14)*SQRT((C25*(1-C25))/$G11)*100</f>
        <v>0.45996833199538117</v>
      </c>
      <c r="D39" s="20">
        <f t="shared" si="3"/>
        <v>0.27288266834014785</v>
      </c>
      <c r="E39" s="20">
        <f t="shared" si="3"/>
        <v>0.44736984826427623</v>
      </c>
      <c r="F39" s="20">
        <f t="shared" si="3"/>
        <v>1.6039920712107816E-2</v>
      </c>
      <c r="G39" s="20"/>
    </row>
    <row r="40" spans="1:8">
      <c r="B40" s="15" t="s">
        <v>88</v>
      </c>
      <c r="C40" s="20">
        <f t="shared" ref="C40:F40" si="4">(1.645*1.14)*SQRT((C26*(1-C26))/$G12)*100</f>
        <v>0.75222211619955859</v>
      </c>
      <c r="D40" s="20">
        <f t="shared" si="4"/>
        <v>0.31378705611184704</v>
      </c>
      <c r="E40" s="20">
        <f t="shared" si="4"/>
        <v>0.71703978992770645</v>
      </c>
      <c r="F40" s="20">
        <f t="shared" si="4"/>
        <v>3.5103081239423482E-2</v>
      </c>
      <c r="G40" s="20"/>
    </row>
    <row r="41" spans="1:8">
      <c r="B41" s="15" t="s">
        <v>89</v>
      </c>
      <c r="C41" s="20">
        <f t="shared" ref="C41:F41" si="5">(1.645*1.14)*SQRT((C27*(1-C27))/$G13)*100</f>
        <v>0.75874484260180453</v>
      </c>
      <c r="D41" s="20">
        <f t="shared" si="5"/>
        <v>0.48275864013816761</v>
      </c>
      <c r="E41" s="20">
        <f t="shared" si="5"/>
        <v>0.70179291470907879</v>
      </c>
      <c r="F41" s="20">
        <f t="shared" si="5"/>
        <v>2.8860024687316133E-2</v>
      </c>
      <c r="G41" s="20"/>
    </row>
    <row r="42" spans="1:8">
      <c r="B42" s="15" t="s">
        <v>90</v>
      </c>
      <c r="C42" s="20">
        <f t="shared" ref="C42:F42" si="6">(1.645*1.14)*SQRT((C28*(1-C28))/$G14)*100</f>
        <v>0.77625529305374619</v>
      </c>
      <c r="D42" s="20">
        <f t="shared" si="6"/>
        <v>0.53394263321632318</v>
      </c>
      <c r="E42" s="20">
        <f t="shared" si="6"/>
        <v>0.7625668552205922</v>
      </c>
      <c r="F42" s="20">
        <f t="shared" si="6"/>
        <v>6.3465799236025022E-2</v>
      </c>
      <c r="G42" s="20"/>
    </row>
    <row r="43" spans="1:8">
      <c r="B43" s="15" t="s">
        <v>91</v>
      </c>
      <c r="C43" s="20">
        <f t="shared" ref="C43:F43" si="7">(1.645*1.14)*SQRT((C29*(1-C29))/$G15)*100</f>
        <v>0.43357851374334283</v>
      </c>
      <c r="D43" s="20">
        <f t="shared" si="7"/>
        <v>0.26103137443012581</v>
      </c>
      <c r="E43" s="20">
        <f t="shared" si="7"/>
        <v>0.44168585971253665</v>
      </c>
      <c r="F43" s="20">
        <f t="shared" si="7"/>
        <v>3.6398027178371609E-2</v>
      </c>
      <c r="G43" s="20"/>
    </row>
    <row r="44" spans="1:8">
      <c r="B44" s="15" t="s">
        <v>92</v>
      </c>
      <c r="C44" s="20">
        <f t="shared" ref="C44:F44" si="8">(1.645*1.14)*SQRT((C30*(1-C30))/$G16)*100</f>
        <v>1.6880618117173851</v>
      </c>
      <c r="D44" s="20">
        <f t="shared" si="8"/>
        <v>1.4291343290807148</v>
      </c>
      <c r="E44" s="20">
        <f t="shared" si="8"/>
        <v>1.4206657305709909</v>
      </c>
      <c r="F44" s="20">
        <f t="shared" si="8"/>
        <v>0.28552950171692987</v>
      </c>
      <c r="G44" s="20"/>
    </row>
    <row r="45" spans="1:8">
      <c r="B45" s="15" t="s">
        <v>11</v>
      </c>
      <c r="C45" s="20">
        <f t="shared" ref="C45:F45" si="9">(1.645*1.14)*SQRT((C31*(1-C31))/$G17)*100</f>
        <v>0.21412789141160299</v>
      </c>
      <c r="D45" s="20">
        <f t="shared" si="9"/>
        <v>0.14501300067752396</v>
      </c>
      <c r="E45" s="20">
        <f t="shared" si="9"/>
        <v>0.20646320779470489</v>
      </c>
      <c r="F45" s="20">
        <f t="shared" si="9"/>
        <v>1.9298889880009325E-2</v>
      </c>
      <c r="G45" s="20"/>
    </row>
    <row r="47" spans="1:8" s="9" customFormat="1">
      <c r="C47" s="10"/>
      <c r="D47" s="10"/>
      <c r="E47" s="10"/>
      <c r="F47" s="10"/>
      <c r="G47" s="10"/>
      <c r="H47" s="10"/>
    </row>
    <row r="48" spans="1:8" s="11" customFormat="1">
      <c r="C48" s="12"/>
      <c r="D48" s="12"/>
      <c r="E48" s="12"/>
      <c r="F48" s="12"/>
      <c r="G48" s="12"/>
      <c r="H48" s="12"/>
    </row>
    <row r="49" spans="1:8" s="11" customFormat="1">
      <c r="A49" s="13">
        <v>2010</v>
      </c>
      <c r="C49" s="12"/>
      <c r="D49" s="12"/>
      <c r="E49" s="12"/>
      <c r="F49" s="12"/>
      <c r="G49" s="12"/>
      <c r="H49" s="12"/>
    </row>
    <row r="51" spans="1:8">
      <c r="A51" s="14" t="s">
        <v>72</v>
      </c>
    </row>
    <row r="53" spans="1:8">
      <c r="C53" s="16" t="s">
        <v>39</v>
      </c>
      <c r="D53" s="16" t="s">
        <v>40</v>
      </c>
      <c r="E53" s="16" t="s">
        <v>41</v>
      </c>
      <c r="F53" s="16" t="s">
        <v>42</v>
      </c>
      <c r="G53" s="16" t="s">
        <v>11</v>
      </c>
    </row>
    <row r="54" spans="1:8">
      <c r="B54" s="15" t="s">
        <v>84</v>
      </c>
      <c r="C54" s="16">
        <v>24653</v>
      </c>
      <c r="D54" s="16">
        <v>7319</v>
      </c>
      <c r="E54" s="16">
        <v>11555</v>
      </c>
      <c r="F54" s="16">
        <v>50</v>
      </c>
      <c r="G54" s="16">
        <v>43577</v>
      </c>
    </row>
    <row r="55" spans="1:8">
      <c r="B55" s="15" t="s">
        <v>85</v>
      </c>
      <c r="C55" s="16">
        <v>2113</v>
      </c>
      <c r="D55" s="16">
        <v>3684</v>
      </c>
      <c r="E55" s="16">
        <v>9053</v>
      </c>
      <c r="F55" s="16">
        <v>5</v>
      </c>
      <c r="G55" s="16">
        <v>14855</v>
      </c>
    </row>
    <row r="56" spans="1:8">
      <c r="B56" s="15" t="s">
        <v>86</v>
      </c>
      <c r="C56" s="16">
        <v>4267</v>
      </c>
      <c r="D56" s="16">
        <v>586</v>
      </c>
      <c r="E56" s="16">
        <v>833</v>
      </c>
      <c r="F56" s="16">
        <v>102</v>
      </c>
      <c r="G56" s="16">
        <v>5788</v>
      </c>
    </row>
    <row r="57" spans="1:8">
      <c r="B57" s="15" t="s">
        <v>87</v>
      </c>
      <c r="C57" s="16">
        <v>23495</v>
      </c>
      <c r="D57" s="16">
        <v>4565</v>
      </c>
      <c r="E57" s="16">
        <v>20748</v>
      </c>
      <c r="F57" s="16">
        <v>11</v>
      </c>
      <c r="G57" s="16">
        <v>48819</v>
      </c>
    </row>
    <row r="58" spans="1:8">
      <c r="B58" s="15" t="s">
        <v>88</v>
      </c>
      <c r="C58" s="16">
        <v>8715</v>
      </c>
      <c r="D58" s="16">
        <v>350</v>
      </c>
      <c r="E58" s="16">
        <v>2543</v>
      </c>
      <c r="F58" s="16">
        <v>0</v>
      </c>
      <c r="G58" s="16">
        <v>11608</v>
      </c>
    </row>
    <row r="59" spans="1:8">
      <c r="B59" s="15" t="s">
        <v>89</v>
      </c>
      <c r="C59" s="16">
        <v>1573</v>
      </c>
      <c r="D59" s="16">
        <v>272</v>
      </c>
      <c r="E59" s="16">
        <v>741</v>
      </c>
      <c r="F59" s="16">
        <v>0</v>
      </c>
      <c r="G59" s="16">
        <v>2586</v>
      </c>
    </row>
    <row r="60" spans="1:8">
      <c r="B60" s="15" t="s">
        <v>90</v>
      </c>
      <c r="C60" s="16">
        <v>1173</v>
      </c>
      <c r="D60" s="16">
        <v>216</v>
      </c>
      <c r="E60" s="16">
        <v>1380</v>
      </c>
      <c r="F60" s="16">
        <v>1</v>
      </c>
      <c r="G60" s="16">
        <v>2770</v>
      </c>
    </row>
    <row r="61" spans="1:8">
      <c r="B61" s="15" t="s">
        <v>91</v>
      </c>
      <c r="C61" s="16">
        <v>33468</v>
      </c>
      <c r="D61" s="16">
        <v>7573</v>
      </c>
      <c r="E61" s="16">
        <v>35024</v>
      </c>
      <c r="F61" s="16">
        <v>22</v>
      </c>
      <c r="G61" s="16">
        <v>76087</v>
      </c>
    </row>
    <row r="62" spans="1:8">
      <c r="B62" s="15" t="s">
        <v>92</v>
      </c>
      <c r="C62" s="16">
        <v>1148</v>
      </c>
      <c r="D62" s="16">
        <v>252</v>
      </c>
      <c r="E62" s="16">
        <v>893</v>
      </c>
      <c r="F62" s="16">
        <v>9</v>
      </c>
      <c r="G62" s="16">
        <v>2302</v>
      </c>
    </row>
    <row r="63" spans="1:8">
      <c r="B63" s="15" t="s">
        <v>11</v>
      </c>
      <c r="C63" s="16">
        <v>100605</v>
      </c>
      <c r="D63" s="16">
        <v>24817</v>
      </c>
      <c r="E63" s="16">
        <v>82770</v>
      </c>
      <c r="F63" s="16">
        <v>200</v>
      </c>
      <c r="G63" s="16">
        <v>208392</v>
      </c>
    </row>
    <row r="65" spans="1:7">
      <c r="A65" s="14" t="s">
        <v>73</v>
      </c>
    </row>
    <row r="67" spans="1:7">
      <c r="C67" s="16" t="s">
        <v>39</v>
      </c>
      <c r="D67" s="16" t="s">
        <v>40</v>
      </c>
      <c r="E67" s="16" t="s">
        <v>41</v>
      </c>
      <c r="F67" s="16" t="s">
        <v>42</v>
      </c>
    </row>
    <row r="68" spans="1:7">
      <c r="B68" s="15" t="s">
        <v>84</v>
      </c>
      <c r="C68" s="18">
        <v>0.56458050446446939</v>
      </c>
      <c r="D68" s="18">
        <v>0.17680944739332594</v>
      </c>
      <c r="E68" s="18">
        <v>0.25712874953709419</v>
      </c>
      <c r="F68" s="18">
        <v>1.4812986051104802E-3</v>
      </c>
      <c r="G68" s="19"/>
    </row>
    <row r="69" spans="1:7">
      <c r="B69" s="15" t="s">
        <v>85</v>
      </c>
      <c r="C69" s="18">
        <v>0.13889877773822237</v>
      </c>
      <c r="D69" s="18">
        <v>0.26616826866025867</v>
      </c>
      <c r="E69" s="18">
        <v>0.59469562121751518</v>
      </c>
      <c r="F69" s="18">
        <v>2.3733238400379733E-4</v>
      </c>
      <c r="G69" s="19"/>
    </row>
    <row r="70" spans="1:7">
      <c r="B70" s="15" t="s">
        <v>86</v>
      </c>
      <c r="C70" s="18">
        <v>0.74297818923583869</v>
      </c>
      <c r="D70" s="18">
        <v>9.9952926408284959E-2</v>
      </c>
      <c r="E70" s="18">
        <v>0.13651341597363878</v>
      </c>
      <c r="F70" s="18">
        <v>2.0398556409854073E-2</v>
      </c>
      <c r="G70" s="19"/>
    </row>
    <row r="71" spans="1:7">
      <c r="B71" s="15" t="s">
        <v>87</v>
      </c>
      <c r="C71" s="18">
        <v>0.49886877828054299</v>
      </c>
      <c r="D71" s="18">
        <v>9.3598123009887721E-2</v>
      </c>
      <c r="E71" s="18">
        <v>0.40730266465560583</v>
      </c>
      <c r="F71" s="18">
        <v>2.0948550360315067E-4</v>
      </c>
      <c r="G71" s="19"/>
    </row>
    <row r="72" spans="1:7">
      <c r="B72" s="15" t="s">
        <v>88</v>
      </c>
      <c r="C72" s="18">
        <v>0.7481542247744053</v>
      </c>
      <c r="D72" s="18">
        <v>2.945036915504512E-2</v>
      </c>
      <c r="E72" s="18">
        <v>0.22239540607054964</v>
      </c>
      <c r="F72" s="18">
        <v>0</v>
      </c>
      <c r="G72" s="19"/>
    </row>
    <row r="73" spans="1:7">
      <c r="B73" s="15" t="s">
        <v>89</v>
      </c>
      <c r="C73" s="18">
        <v>0.60612691466083146</v>
      </c>
      <c r="D73" s="18">
        <v>0.10722100656455143</v>
      </c>
      <c r="E73" s="18">
        <v>0.28708971553610502</v>
      </c>
      <c r="F73" s="18">
        <v>0</v>
      </c>
      <c r="G73" s="19"/>
    </row>
    <row r="74" spans="1:7">
      <c r="B74" s="15" t="s">
        <v>90</v>
      </c>
      <c r="C74" s="18">
        <v>0.42437831227068895</v>
      </c>
      <c r="D74" s="18">
        <v>7.9086832450061151E-2</v>
      </c>
      <c r="E74" s="18">
        <v>0.49612719119445575</v>
      </c>
      <c r="F74" s="18">
        <v>4.0766408479412964E-4</v>
      </c>
      <c r="G74" s="19"/>
    </row>
    <row r="75" spans="1:7">
      <c r="B75" s="15" t="s">
        <v>91</v>
      </c>
      <c r="C75" s="18">
        <v>0.44904720256552966</v>
      </c>
      <c r="D75" s="18">
        <v>0.10012986668786938</v>
      </c>
      <c r="E75" s="18">
        <v>0.45045188306697409</v>
      </c>
      <c r="F75" s="18">
        <v>3.7104767962683203E-4</v>
      </c>
      <c r="G75" s="19"/>
    </row>
    <row r="76" spans="1:7">
      <c r="B76" s="15" t="s">
        <v>92</v>
      </c>
      <c r="C76" s="18">
        <v>0.50176834659593283</v>
      </c>
      <c r="D76" s="18">
        <v>0.11715296198054818</v>
      </c>
      <c r="E76" s="18">
        <v>0.37754199823165341</v>
      </c>
      <c r="F76" s="18">
        <v>3.5366931918656055E-3</v>
      </c>
      <c r="G76" s="19"/>
    </row>
    <row r="77" spans="1:7">
      <c r="B77" s="15" t="s">
        <v>11</v>
      </c>
      <c r="C77" s="18">
        <v>0.48968112072225151</v>
      </c>
      <c r="D77" s="18">
        <v>0.12512895681522179</v>
      </c>
      <c r="E77" s="18">
        <v>0.38401822434051136</v>
      </c>
      <c r="F77" s="18">
        <v>1.17636624202335E-3</v>
      </c>
      <c r="G77" s="19"/>
    </row>
    <row r="79" spans="1:7">
      <c r="A79" s="14" t="s">
        <v>37</v>
      </c>
    </row>
    <row r="81" spans="1:8">
      <c r="C81" s="16" t="s">
        <v>39</v>
      </c>
      <c r="D81" s="16" t="s">
        <v>40</v>
      </c>
      <c r="E81" s="16" t="s">
        <v>41</v>
      </c>
      <c r="F81" s="16" t="s">
        <v>42</v>
      </c>
    </row>
    <row r="82" spans="1:8">
      <c r="B82" s="15" t="s">
        <v>84</v>
      </c>
      <c r="C82" s="20">
        <f>(1.645*1.14)*SQRT((C68*(1-C68))/$G54)*100</f>
        <v>0.44540897439205029</v>
      </c>
      <c r="D82" s="20">
        <f t="shared" ref="D82:F82" si="10">(1.645*1.14)*SQRT((D68*(1-D68))/$G54)*100</f>
        <v>0.34272438954815698</v>
      </c>
      <c r="E82" s="20">
        <f t="shared" si="10"/>
        <v>0.39262159576914318</v>
      </c>
      <c r="F82" s="20">
        <f t="shared" si="10"/>
        <v>3.4549478621862091E-2</v>
      </c>
      <c r="G82" s="20"/>
    </row>
    <row r="83" spans="1:8">
      <c r="B83" s="15" t="s">
        <v>85</v>
      </c>
      <c r="C83" s="20">
        <f t="shared" ref="C83:F83" si="11">(1.645*1.14)*SQRT((C69*(1-C69))/$G55)*100</f>
        <v>0.53212141888829645</v>
      </c>
      <c r="D83" s="20">
        <f t="shared" si="11"/>
        <v>0.68000296895233336</v>
      </c>
      <c r="E83" s="20">
        <f t="shared" si="11"/>
        <v>0.75539210906733378</v>
      </c>
      <c r="F83" s="20">
        <f t="shared" si="11"/>
        <v>2.3700711523132044E-2</v>
      </c>
      <c r="G83" s="20"/>
    </row>
    <row r="84" spans="1:8">
      <c r="B84" s="15" t="s">
        <v>86</v>
      </c>
      <c r="C84" s="20">
        <f t="shared" ref="C84:F84" si="12">(1.645*1.14)*SQRT((C70*(1-C70))/$G56)*100</f>
        <v>1.0771582555205155</v>
      </c>
      <c r="D84" s="20">
        <f t="shared" si="12"/>
        <v>0.73932750155976112</v>
      </c>
      <c r="E84" s="20">
        <f t="shared" si="12"/>
        <v>0.84629535389525146</v>
      </c>
      <c r="F84" s="20">
        <f t="shared" si="12"/>
        <v>0.34844233672033004</v>
      </c>
      <c r="G84" s="20"/>
    </row>
    <row r="85" spans="1:8">
      <c r="B85" s="15" t="s">
        <v>87</v>
      </c>
      <c r="C85" s="20">
        <f t="shared" ref="C85:F85" si="13">(1.645*1.14)*SQRT((C71*(1-C71))/$G57)*100</f>
        <v>0.42437051999225345</v>
      </c>
      <c r="D85" s="20">
        <f t="shared" si="13"/>
        <v>0.24721241769040916</v>
      </c>
      <c r="E85" s="20">
        <f t="shared" si="13"/>
        <v>0.41701476021924783</v>
      </c>
      <c r="F85" s="20">
        <f t="shared" si="13"/>
        <v>1.228309491165225E-2</v>
      </c>
      <c r="G85" s="20"/>
    </row>
    <row r="86" spans="1:8">
      <c r="B86" s="15" t="s">
        <v>88</v>
      </c>
      <c r="C86" s="20">
        <f t="shared" ref="C86:F86" si="14">(1.645*1.14)*SQRT((C72*(1-C72))/$G58)*100</f>
        <v>0.75553563924778799</v>
      </c>
      <c r="D86" s="20">
        <f t="shared" si="14"/>
        <v>0.29427021039231827</v>
      </c>
      <c r="E86" s="20">
        <f t="shared" si="14"/>
        <v>0.72382631616924142</v>
      </c>
      <c r="F86" s="20">
        <f t="shared" si="14"/>
        <v>0</v>
      </c>
      <c r="G86" s="20"/>
    </row>
    <row r="87" spans="1:8">
      <c r="B87" s="15" t="s">
        <v>89</v>
      </c>
      <c r="C87" s="20">
        <f t="shared" ref="C87:F87" si="15">(1.645*1.14)*SQRT((C73*(1-C73))/$G59)*100</f>
        <v>1.8018408569183944</v>
      </c>
      <c r="D87" s="20">
        <f t="shared" si="15"/>
        <v>1.1409547344946001</v>
      </c>
      <c r="E87" s="20">
        <f t="shared" si="15"/>
        <v>1.6683330401932071</v>
      </c>
      <c r="F87" s="20">
        <f t="shared" si="15"/>
        <v>0</v>
      </c>
      <c r="G87" s="20"/>
    </row>
    <row r="88" spans="1:8">
      <c r="B88" s="15" t="s">
        <v>90</v>
      </c>
      <c r="C88" s="20">
        <f t="shared" ref="C88:F88" si="16">(1.645*1.14)*SQRT((C74*(1-C74))/$G60)*100</f>
        <v>1.7610676282466029</v>
      </c>
      <c r="D88" s="20">
        <f t="shared" si="16"/>
        <v>0.96159523213891607</v>
      </c>
      <c r="E88" s="20">
        <f t="shared" si="16"/>
        <v>1.781508280790177</v>
      </c>
      <c r="F88" s="20">
        <f t="shared" si="16"/>
        <v>7.192726616482327E-2</v>
      </c>
      <c r="G88" s="20"/>
    </row>
    <row r="89" spans="1:8">
      <c r="B89" s="15" t="s">
        <v>91</v>
      </c>
      <c r="C89" s="20">
        <f t="shared" ref="C89:F89" si="17">(1.645*1.14)*SQRT((C75*(1-C75))/$G61)*100</f>
        <v>0.33815726093670484</v>
      </c>
      <c r="D89" s="20">
        <f t="shared" si="17"/>
        <v>0.20407380453938939</v>
      </c>
      <c r="E89" s="20">
        <f t="shared" si="17"/>
        <v>0.33825372553507888</v>
      </c>
      <c r="F89" s="20">
        <f t="shared" si="17"/>
        <v>1.3093320426702974E-2</v>
      </c>
      <c r="G89" s="20"/>
    </row>
    <row r="90" spans="1:8">
      <c r="B90" s="15" t="s">
        <v>92</v>
      </c>
      <c r="C90" s="20">
        <f t="shared" ref="C90:F90" si="18">(1.645*1.14)*SQRT((C76*(1-C76))/$G62)*100</f>
        <v>1.9542736761834916</v>
      </c>
      <c r="D90" s="20">
        <f t="shared" si="18"/>
        <v>1.2570063244703238</v>
      </c>
      <c r="E90" s="20">
        <f t="shared" si="18"/>
        <v>1.8947667550416245</v>
      </c>
      <c r="F90" s="20">
        <f t="shared" si="18"/>
        <v>0.23203176454044638</v>
      </c>
      <c r="G90" s="20"/>
    </row>
    <row r="91" spans="1:8">
      <c r="B91" s="15" t="s">
        <v>11</v>
      </c>
      <c r="C91" s="20">
        <f t="shared" ref="C91:F91" si="19">(1.645*1.14)*SQRT((C77*(1-C77))/$G63)*100</f>
        <v>0.20535615782499619</v>
      </c>
      <c r="D91" s="20">
        <f t="shared" si="19"/>
        <v>0.13591931132234428</v>
      </c>
      <c r="E91" s="20">
        <f t="shared" si="19"/>
        <v>0.1997975146228721</v>
      </c>
      <c r="F91" s="20">
        <f t="shared" si="19"/>
        <v>1.4081402542870353E-2</v>
      </c>
      <c r="G91" s="20"/>
    </row>
    <row r="93" spans="1:8" s="9" customFormat="1">
      <c r="C93" s="10"/>
      <c r="D93" s="10"/>
      <c r="E93" s="10"/>
      <c r="F93" s="10"/>
      <c r="G93" s="10"/>
      <c r="H93" s="10"/>
    </row>
    <row r="94" spans="1:8" s="11" customFormat="1">
      <c r="C94" s="12"/>
      <c r="D94" s="12"/>
      <c r="E94" s="12"/>
      <c r="F94" s="12"/>
      <c r="G94" s="12"/>
      <c r="H94" s="12"/>
    </row>
    <row r="95" spans="1:8" s="11" customFormat="1">
      <c r="A95" s="13">
        <v>2005</v>
      </c>
      <c r="C95" s="12"/>
      <c r="D95" s="12"/>
      <c r="E95" s="12"/>
      <c r="F95" s="12"/>
      <c r="G95" s="12"/>
      <c r="H95" s="12"/>
    </row>
    <row r="97" spans="1:7">
      <c r="A97" s="14" t="s">
        <v>72</v>
      </c>
    </row>
    <row r="99" spans="1:7">
      <c r="C99" s="16" t="s">
        <v>39</v>
      </c>
      <c r="D99" s="16" t="s">
        <v>40</v>
      </c>
      <c r="E99" s="16" t="s">
        <v>41</v>
      </c>
      <c r="F99" s="16" t="s">
        <v>42</v>
      </c>
      <c r="G99" s="16" t="s">
        <v>11</v>
      </c>
    </row>
    <row r="100" spans="1:7">
      <c r="B100" s="15" t="s">
        <v>84</v>
      </c>
      <c r="C100" s="16">
        <v>14207</v>
      </c>
      <c r="D100" s="16">
        <v>3798</v>
      </c>
      <c r="E100" s="16">
        <v>5878</v>
      </c>
      <c r="F100" s="16">
        <v>61</v>
      </c>
      <c r="G100" s="16">
        <v>23944</v>
      </c>
    </row>
    <row r="101" spans="1:7">
      <c r="B101" s="15" t="s">
        <v>85</v>
      </c>
      <c r="C101" s="16">
        <v>1020</v>
      </c>
      <c r="D101" s="16">
        <v>2054</v>
      </c>
      <c r="E101" s="16">
        <v>5525</v>
      </c>
      <c r="F101" s="16">
        <v>0</v>
      </c>
      <c r="G101" s="16">
        <v>8599</v>
      </c>
    </row>
    <row r="102" spans="1:7">
      <c r="B102" s="15" t="s">
        <v>86</v>
      </c>
      <c r="C102" s="16">
        <v>2623</v>
      </c>
      <c r="D102" s="16">
        <v>320</v>
      </c>
      <c r="E102" s="16">
        <v>490</v>
      </c>
      <c r="F102" s="16">
        <v>68</v>
      </c>
      <c r="G102" s="16">
        <v>3501</v>
      </c>
    </row>
    <row r="103" spans="1:7">
      <c r="B103" s="15" t="s">
        <v>87</v>
      </c>
      <c r="C103" s="16">
        <v>11084</v>
      </c>
      <c r="D103" s="16">
        <v>2111</v>
      </c>
      <c r="E103" s="16">
        <v>9487</v>
      </c>
      <c r="F103" s="16">
        <v>2</v>
      </c>
      <c r="G103" s="16">
        <v>22684</v>
      </c>
    </row>
    <row r="104" spans="1:7">
      <c r="B104" s="15" t="s">
        <v>88</v>
      </c>
      <c r="C104" s="16">
        <v>1803</v>
      </c>
      <c r="D104" s="16">
        <v>45</v>
      </c>
      <c r="E104" s="16">
        <v>542</v>
      </c>
      <c r="F104" s="16">
        <v>0</v>
      </c>
      <c r="G104" s="16">
        <v>2390</v>
      </c>
    </row>
    <row r="105" spans="1:7">
      <c r="B105" s="15" t="s">
        <v>89</v>
      </c>
      <c r="C105" s="16">
        <v>2964</v>
      </c>
      <c r="D105" s="16">
        <v>13</v>
      </c>
      <c r="E105" s="16">
        <v>1630</v>
      </c>
      <c r="F105" s="16">
        <v>0</v>
      </c>
      <c r="G105" s="16">
        <v>4607</v>
      </c>
    </row>
    <row r="106" spans="1:7">
      <c r="B106" s="15" t="s">
        <v>90</v>
      </c>
      <c r="C106" s="16">
        <v>1831</v>
      </c>
      <c r="D106" s="16">
        <v>20</v>
      </c>
      <c r="E106" s="16">
        <v>2622</v>
      </c>
      <c r="F106" s="16">
        <v>12</v>
      </c>
      <c r="G106" s="16">
        <v>4485</v>
      </c>
    </row>
    <row r="107" spans="1:7">
      <c r="B107" s="15" t="s">
        <v>91</v>
      </c>
      <c r="C107" s="16">
        <v>17247</v>
      </c>
      <c r="D107" s="16">
        <v>4181</v>
      </c>
      <c r="E107" s="16">
        <v>14884</v>
      </c>
      <c r="F107" s="16">
        <v>11</v>
      </c>
      <c r="G107" s="16">
        <v>36323</v>
      </c>
    </row>
    <row r="108" spans="1:7">
      <c r="B108" s="15" t="s">
        <v>92</v>
      </c>
      <c r="C108" s="16">
        <v>1073</v>
      </c>
      <c r="D108" s="16">
        <v>163</v>
      </c>
      <c r="E108" s="16">
        <v>455</v>
      </c>
      <c r="F108" s="16">
        <v>6</v>
      </c>
      <c r="G108" s="16">
        <v>1697</v>
      </c>
    </row>
    <row r="109" spans="1:7">
      <c r="B109" s="15" t="s">
        <v>11</v>
      </c>
      <c r="C109" s="16">
        <v>53852</v>
      </c>
      <c r="D109" s="16">
        <v>12705</v>
      </c>
      <c r="E109" s="16">
        <v>41513</v>
      </c>
      <c r="F109" s="16">
        <v>160</v>
      </c>
      <c r="G109" s="16">
        <v>108230</v>
      </c>
    </row>
    <row r="111" spans="1:7">
      <c r="A111" s="14" t="s">
        <v>73</v>
      </c>
    </row>
    <row r="113" spans="1:7">
      <c r="C113" s="16" t="s">
        <v>39</v>
      </c>
      <c r="D113" s="16" t="s">
        <v>40</v>
      </c>
      <c r="E113" s="16" t="s">
        <v>41</v>
      </c>
      <c r="F113" s="16" t="s">
        <v>42</v>
      </c>
    </row>
    <row r="114" spans="1:7">
      <c r="B114" s="15" t="s">
        <v>84</v>
      </c>
      <c r="C114" s="18">
        <v>0.61103382487380264</v>
      </c>
      <c r="D114" s="18">
        <v>0.15338447474064948</v>
      </c>
      <c r="E114" s="18">
        <v>0.23315712071226996</v>
      </c>
      <c r="F114" s="18">
        <v>2.3848324655192971E-3</v>
      </c>
      <c r="G114" s="19"/>
    </row>
    <row r="115" spans="1:7">
      <c r="B115" s="15" t="s">
        <v>85</v>
      </c>
      <c r="C115" s="18">
        <v>0.12141449529231443</v>
      </c>
      <c r="D115" s="18">
        <v>0.24020144514998906</v>
      </c>
      <c r="E115" s="18">
        <v>0.63827457849791991</v>
      </c>
      <c r="F115" s="18">
        <v>0</v>
      </c>
      <c r="G115" s="19"/>
    </row>
    <row r="116" spans="1:7">
      <c r="B116" s="15" t="s">
        <v>86</v>
      </c>
      <c r="C116" s="18">
        <v>0.76109589041095893</v>
      </c>
      <c r="D116" s="18">
        <v>9.2602739726027394E-2</v>
      </c>
      <c r="E116" s="18">
        <v>0.12739726027397261</v>
      </c>
      <c r="F116" s="18">
        <v>1.9178082191780823E-2</v>
      </c>
      <c r="G116" s="19"/>
    </row>
    <row r="117" spans="1:7">
      <c r="B117" s="15" t="s">
        <v>87</v>
      </c>
      <c r="C117" s="18">
        <v>0.51819294032353069</v>
      </c>
      <c r="D117" s="18">
        <v>8.8902986089084229E-2</v>
      </c>
      <c r="E117" s="18">
        <v>0.39285876115818569</v>
      </c>
      <c r="F117" s="18">
        <v>4.5312429199329373E-5</v>
      </c>
      <c r="G117" s="19"/>
    </row>
    <row r="118" spans="1:7">
      <c r="B118" s="15" t="s">
        <v>88</v>
      </c>
      <c r="C118" s="18">
        <v>0.76735798016230838</v>
      </c>
      <c r="D118" s="18">
        <v>1.2173128944995492E-2</v>
      </c>
      <c r="E118" s="18">
        <v>0.22046889089269611</v>
      </c>
      <c r="F118" s="18">
        <v>0</v>
      </c>
      <c r="G118" s="19"/>
    </row>
    <row r="119" spans="1:7">
      <c r="B119" s="15" t="s">
        <v>89</v>
      </c>
      <c r="C119" s="18">
        <v>0.64863074204946991</v>
      </c>
      <c r="D119" s="18">
        <v>1.9876325088339221E-3</v>
      </c>
      <c r="E119" s="18">
        <v>0.3496024734982332</v>
      </c>
      <c r="F119" s="18">
        <v>0</v>
      </c>
      <c r="G119" s="19"/>
    </row>
    <row r="120" spans="1:7">
      <c r="B120" s="15" t="s">
        <v>90</v>
      </c>
      <c r="C120" s="18">
        <v>0.43200362647325474</v>
      </c>
      <c r="D120" s="18">
        <v>5.6663644605621033E-3</v>
      </c>
      <c r="E120" s="18">
        <v>0.55938349954669087</v>
      </c>
      <c r="F120" s="18">
        <v>2.9465095194922937E-3</v>
      </c>
      <c r="G120" s="19"/>
    </row>
    <row r="121" spans="1:7">
      <c r="B121" s="15" t="s">
        <v>91</v>
      </c>
      <c r="C121" s="18">
        <v>0.48392399420483673</v>
      </c>
      <c r="D121" s="18">
        <v>0.11105538838738438</v>
      </c>
      <c r="E121" s="18">
        <v>0.40468628106541848</v>
      </c>
      <c r="F121" s="18">
        <v>3.6219770422378245E-4</v>
      </c>
      <c r="G121" s="19"/>
    </row>
    <row r="122" spans="1:7">
      <c r="B122" s="15" t="s">
        <v>92</v>
      </c>
      <c r="C122" s="18">
        <v>0.62580645161290327</v>
      </c>
      <c r="D122" s="18">
        <v>8.7096774193548387E-2</v>
      </c>
      <c r="E122" s="18">
        <v>0.28193548387096773</v>
      </c>
      <c r="F122" s="18">
        <v>5.1612903225806452E-3</v>
      </c>
      <c r="G122" s="19"/>
    </row>
    <row r="123" spans="1:7">
      <c r="B123" s="15" t="s">
        <v>11</v>
      </c>
      <c r="C123" s="18">
        <v>0.51172982727507088</v>
      </c>
      <c r="D123" s="18">
        <v>0.11540161308142746</v>
      </c>
      <c r="E123" s="18">
        <v>0.37134018340514863</v>
      </c>
      <c r="F123" s="18">
        <v>1.5191691525798254E-3</v>
      </c>
      <c r="G123" s="19"/>
    </row>
    <row r="125" spans="1:7">
      <c r="A125" s="14" t="s">
        <v>37</v>
      </c>
    </row>
    <row r="127" spans="1:7">
      <c r="C127" s="16" t="s">
        <v>39</v>
      </c>
      <c r="D127" s="16" t="s">
        <v>40</v>
      </c>
      <c r="E127" s="16" t="s">
        <v>41</v>
      </c>
      <c r="F127" s="16" t="s">
        <v>42</v>
      </c>
    </row>
    <row r="128" spans="1:7">
      <c r="B128" s="15" t="s">
        <v>84</v>
      </c>
      <c r="C128" s="20">
        <f>(1.645*1.14)*SQRT((C114*(1-C114))/$G100)*100</f>
        <v>0.59082783274423456</v>
      </c>
      <c r="D128" s="20">
        <f t="shared" ref="D128:F128" si="20">(1.645*1.14)*SQRT((D114*(1-D114))/$G100)*100</f>
        <v>0.43672315381773025</v>
      </c>
      <c r="E128" s="20">
        <f t="shared" si="20"/>
        <v>0.51244815996128235</v>
      </c>
      <c r="F128" s="20">
        <f t="shared" si="20"/>
        <v>5.9112981024997194E-2</v>
      </c>
      <c r="G128" s="20"/>
    </row>
    <row r="129" spans="2:7">
      <c r="B129" s="15" t="s">
        <v>85</v>
      </c>
      <c r="C129" s="20">
        <f t="shared" ref="C129:F129" si="21">(1.645*1.14)*SQRT((C115*(1-C115))/$G101)*100</f>
        <v>0.66050189124900682</v>
      </c>
      <c r="D129" s="20">
        <f t="shared" si="21"/>
        <v>0.86394047072937408</v>
      </c>
      <c r="E129" s="20">
        <f t="shared" si="21"/>
        <v>0.97171759938658087</v>
      </c>
      <c r="F129" s="20">
        <f t="shared" si="21"/>
        <v>0</v>
      </c>
      <c r="G129" s="20"/>
    </row>
    <row r="130" spans="2:7">
      <c r="B130" s="15" t="s">
        <v>86</v>
      </c>
      <c r="C130" s="20">
        <f t="shared" ref="C130:F130" si="22">(1.645*1.14)*SQRT((C116*(1-C116))/$G102)*100</f>
        <v>1.3514693381040361</v>
      </c>
      <c r="D130" s="20">
        <f t="shared" si="22"/>
        <v>0.91872460564813874</v>
      </c>
      <c r="E130" s="20">
        <f t="shared" si="22"/>
        <v>1.0567275462983166</v>
      </c>
      <c r="F130" s="20">
        <f t="shared" si="22"/>
        <v>0.43468271113695534</v>
      </c>
      <c r="G130" s="20"/>
    </row>
    <row r="131" spans="2:7">
      <c r="B131" s="15" t="s">
        <v>87</v>
      </c>
      <c r="C131" s="20">
        <f t="shared" ref="C131:F131" si="23">(1.645*1.14)*SQRT((C117*(1-C117))/$G103)*100</f>
        <v>0.62214735618158934</v>
      </c>
      <c r="D131" s="20">
        <f t="shared" si="23"/>
        <v>0.35436548899404041</v>
      </c>
      <c r="E131" s="20">
        <f t="shared" si="23"/>
        <v>0.60809862574686568</v>
      </c>
      <c r="F131" s="20">
        <f t="shared" si="23"/>
        <v>8.3812687600004852E-3</v>
      </c>
      <c r="G131" s="20"/>
    </row>
    <row r="132" spans="2:7">
      <c r="B132" s="15" t="s">
        <v>88</v>
      </c>
      <c r="C132" s="20">
        <f t="shared" ref="C132:F132" si="24">(1.645*1.14)*SQRT((C118*(1-C118))/$G104)*100</f>
        <v>1.6207457446830467</v>
      </c>
      <c r="D132" s="20">
        <f t="shared" si="24"/>
        <v>0.42064267655732618</v>
      </c>
      <c r="E132" s="20">
        <f t="shared" si="24"/>
        <v>1.5902382214451918</v>
      </c>
      <c r="F132" s="20">
        <f t="shared" si="24"/>
        <v>0</v>
      </c>
      <c r="G132" s="20"/>
    </row>
    <row r="133" spans="2:7">
      <c r="B133" s="15" t="s">
        <v>89</v>
      </c>
      <c r="C133" s="20">
        <f t="shared" ref="C133:F133" si="25">(1.645*1.14)*SQRT((C119*(1-C119))/$G105)*100</f>
        <v>1.3189923976935354</v>
      </c>
      <c r="D133" s="20">
        <f t="shared" si="25"/>
        <v>0.12305454380108019</v>
      </c>
      <c r="E133" s="20">
        <f t="shared" si="25"/>
        <v>1.3174627242505861</v>
      </c>
      <c r="F133" s="20">
        <f t="shared" si="25"/>
        <v>0</v>
      </c>
      <c r="G133" s="20"/>
    </row>
    <row r="134" spans="2:7">
      <c r="B134" s="15" t="s">
        <v>90</v>
      </c>
      <c r="C134" s="20">
        <f t="shared" ref="C134:F134" si="26">(1.645*1.14)*SQRT((C120*(1-C120))/$G106)*100</f>
        <v>1.387094365666675</v>
      </c>
      <c r="D134" s="20">
        <f t="shared" si="26"/>
        <v>0.21018796608937382</v>
      </c>
      <c r="E134" s="20">
        <f t="shared" si="26"/>
        <v>1.3901918372291262</v>
      </c>
      <c r="F134" s="20">
        <f t="shared" si="26"/>
        <v>0.15177585333650631</v>
      </c>
      <c r="G134" s="20"/>
    </row>
    <row r="135" spans="2:7">
      <c r="B135" s="15" t="s">
        <v>91</v>
      </c>
      <c r="C135" s="20">
        <f t="shared" ref="C135:F135" si="27">(1.645*1.14)*SQRT((C121*(1-C121))/$G107)*100</f>
        <v>0.49172842065600003</v>
      </c>
      <c r="D135" s="20">
        <f t="shared" si="27"/>
        <v>0.30916268245156725</v>
      </c>
      <c r="E135" s="20">
        <f t="shared" si="27"/>
        <v>0.48296102518408207</v>
      </c>
      <c r="F135" s="20">
        <f t="shared" si="27"/>
        <v>1.872294150246305E-2</v>
      </c>
      <c r="G135" s="20"/>
    </row>
    <row r="136" spans="2:7">
      <c r="B136" s="15" t="s">
        <v>92</v>
      </c>
      <c r="C136" s="20">
        <f t="shared" ref="C136:F136" si="28">(1.645*1.14)*SQRT((C122*(1-C122))/$G108)*100</f>
        <v>2.2029163091354325</v>
      </c>
      <c r="D136" s="20">
        <f t="shared" si="28"/>
        <v>1.283639990007384</v>
      </c>
      <c r="E136" s="20">
        <f t="shared" si="28"/>
        <v>2.0482663721930572</v>
      </c>
      <c r="F136" s="20">
        <f t="shared" si="28"/>
        <v>0.32620101995664474</v>
      </c>
      <c r="G136" s="20"/>
    </row>
    <row r="137" spans="2:7">
      <c r="B137" s="15" t="s">
        <v>11</v>
      </c>
      <c r="C137" s="20">
        <f t="shared" ref="C137:F137" si="29">(1.645*1.14)*SQRT((C123*(1-C123))/$G109)*100</f>
        <v>0.28493604225476021</v>
      </c>
      <c r="D137" s="20">
        <f t="shared" si="29"/>
        <v>0.18212767169980823</v>
      </c>
      <c r="E137" s="20">
        <f t="shared" si="29"/>
        <v>0.27541700351444343</v>
      </c>
      <c r="F137" s="20">
        <f t="shared" si="29"/>
        <v>2.2200862999234319E-2</v>
      </c>
      <c r="G137" s="20"/>
    </row>
  </sheetData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ABF5-7656-0D4F-93C1-3CE3E462B8ED}">
  <dimension ref="A1:G26"/>
  <sheetViews>
    <sheetView tabSelected="1" zoomScale="120" zoomScaleNormal="120" workbookViewId="0">
      <selection activeCell="O24" sqref="O24"/>
    </sheetView>
  </sheetViews>
  <sheetFormatPr baseColWidth="10" defaultRowHeight="12.75"/>
  <cols>
    <col min="1" max="2" width="12" style="15"/>
    <col min="3" max="6" width="11.1640625" style="15" bestFit="1" customWidth="1"/>
    <col min="7" max="16384" width="12" style="15"/>
  </cols>
  <sheetData>
    <row r="1" spans="1:7" s="9" customFormat="1"/>
    <row r="3" spans="1:7">
      <c r="A3" s="14">
        <v>2015</v>
      </c>
    </row>
    <row r="5" spans="1:7">
      <c r="A5" s="14" t="s">
        <v>97</v>
      </c>
    </row>
    <row r="7" spans="1:7">
      <c r="C7" s="15" t="s">
        <v>39</v>
      </c>
      <c r="D7" s="15" t="s">
        <v>40</v>
      </c>
      <c r="E7" s="15" t="s">
        <v>41</v>
      </c>
      <c r="F7" s="15" t="s">
        <v>54</v>
      </c>
      <c r="G7" s="15" t="s">
        <v>11</v>
      </c>
    </row>
    <row r="8" spans="1:7">
      <c r="B8" s="15" t="s">
        <v>96</v>
      </c>
      <c r="C8" s="16">
        <v>14.509999999999998</v>
      </c>
      <c r="D8" s="16">
        <v>42.62</v>
      </c>
      <c r="E8" s="16">
        <v>1.03</v>
      </c>
      <c r="F8" s="16">
        <v>0.1</v>
      </c>
      <c r="G8" s="16">
        <v>58.26</v>
      </c>
    </row>
    <row r="11" spans="1:7">
      <c r="A11" s="14" t="s">
        <v>98</v>
      </c>
    </row>
    <row r="13" spans="1:7">
      <c r="C13" s="15" t="s">
        <v>39</v>
      </c>
      <c r="D13" s="15" t="s">
        <v>40</v>
      </c>
      <c r="E13" s="15" t="s">
        <v>41</v>
      </c>
      <c r="F13" s="15" t="s">
        <v>54</v>
      </c>
    </row>
    <row r="14" spans="1:7">
      <c r="B14" s="15" t="s">
        <v>96</v>
      </c>
      <c r="C14" s="18">
        <v>0.25356364246184809</v>
      </c>
      <c r="D14" s="18">
        <v>0.7264799597518028</v>
      </c>
      <c r="E14" s="18">
        <v>1.8447090390742917E-2</v>
      </c>
      <c r="F14" s="18">
        <v>1.5093073956062384E-3</v>
      </c>
      <c r="G14" s="16"/>
    </row>
    <row r="17" spans="1:7">
      <c r="A17" s="14" t="s">
        <v>26</v>
      </c>
    </row>
    <row r="19" spans="1:7">
      <c r="C19" s="15" t="s">
        <v>39</v>
      </c>
      <c r="D19" s="15" t="s">
        <v>40</v>
      </c>
      <c r="E19" s="15" t="s">
        <v>41</v>
      </c>
      <c r="F19" s="15" t="s">
        <v>54</v>
      </c>
      <c r="G19" s="15" t="s">
        <v>11</v>
      </c>
    </row>
    <row r="20" spans="1:7">
      <c r="B20" s="15" t="s">
        <v>96</v>
      </c>
      <c r="C20" s="16">
        <v>2215</v>
      </c>
      <c r="D20" s="16">
        <v>2642</v>
      </c>
      <c r="E20" s="16">
        <v>1828</v>
      </c>
      <c r="F20" s="16">
        <v>8</v>
      </c>
      <c r="G20" s="16">
        <v>6693</v>
      </c>
    </row>
    <row r="23" spans="1:7">
      <c r="A23" s="14" t="s">
        <v>37</v>
      </c>
    </row>
    <row r="25" spans="1:7">
      <c r="C25" s="15" t="s">
        <v>39</v>
      </c>
      <c r="D25" s="15" t="s">
        <v>40</v>
      </c>
      <c r="E25" s="15" t="s">
        <v>41</v>
      </c>
      <c r="F25" s="15" t="s">
        <v>54</v>
      </c>
    </row>
    <row r="26" spans="1:7">
      <c r="B26" s="15" t="s">
        <v>96</v>
      </c>
      <c r="C26" s="20">
        <f>(1.645*1.14)*SQRT((C14*(1-C14))/$G20)*100</f>
        <v>0.99724122724299313</v>
      </c>
      <c r="D26" s="20">
        <f t="shared" ref="D26:F26" si="0">(1.645*1.14)*SQRT((D14*(1-D14))/$G20)*100</f>
        <v>1.0218019714574988</v>
      </c>
      <c r="E26" s="20">
        <f t="shared" si="0"/>
        <v>0.30844741606555331</v>
      </c>
      <c r="F26" s="20">
        <f t="shared" si="0"/>
        <v>8.8985900904233875E-2</v>
      </c>
      <c r="G26" s="20"/>
    </row>
  </sheetData>
  <pageMargins left="0.7" right="0.7" top="0.75" bottom="0.75" header="0.3" footer="0.3"/>
  <pageSetup paperSize="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89B73-61C1-064F-933A-E27374C9CE0B}">
  <dimension ref="A1:L18"/>
  <sheetViews>
    <sheetView zoomScale="145" zoomScaleNormal="145" workbookViewId="0">
      <selection activeCell="C19" sqref="A1:XFD1048576"/>
    </sheetView>
  </sheetViews>
  <sheetFormatPr baseColWidth="10" defaultRowHeight="12.75"/>
  <cols>
    <col min="1" max="16384" width="12" style="15"/>
  </cols>
  <sheetData>
    <row r="1" spans="1:12" s="9" customFormat="1"/>
    <row r="2" spans="1:12">
      <c r="A2" s="11"/>
    </row>
    <row r="3" spans="1:12">
      <c r="A3" s="13">
        <v>2015</v>
      </c>
    </row>
    <row r="5" spans="1:12">
      <c r="A5" s="14" t="s">
        <v>99</v>
      </c>
    </row>
    <row r="7" spans="1:12">
      <c r="C7" s="15" t="s">
        <v>84</v>
      </c>
      <c r="D7" s="15" t="s">
        <v>85</v>
      </c>
      <c r="E7" s="15" t="s">
        <v>101</v>
      </c>
      <c r="F7" s="15" t="s">
        <v>102</v>
      </c>
      <c r="G7" s="15" t="s">
        <v>88</v>
      </c>
      <c r="H7" s="15" t="s">
        <v>89</v>
      </c>
      <c r="I7" s="15" t="s">
        <v>103</v>
      </c>
      <c r="J7" s="15" t="s">
        <v>91</v>
      </c>
      <c r="K7" s="15" t="s">
        <v>54</v>
      </c>
      <c r="L7" s="15" t="s">
        <v>11</v>
      </c>
    </row>
    <row r="8" spans="1:12">
      <c r="B8" s="15" t="s">
        <v>104</v>
      </c>
      <c r="C8" s="15">
        <v>553</v>
      </c>
      <c r="D8" s="15">
        <v>213</v>
      </c>
      <c r="E8" s="15">
        <v>107</v>
      </c>
      <c r="F8" s="15">
        <v>186</v>
      </c>
      <c r="G8" s="15">
        <v>44</v>
      </c>
      <c r="H8" s="15">
        <v>187</v>
      </c>
      <c r="I8" s="15">
        <v>200</v>
      </c>
      <c r="J8" s="15">
        <v>603</v>
      </c>
      <c r="K8" s="15">
        <v>163</v>
      </c>
      <c r="L8" s="15">
        <v>2256</v>
      </c>
    </row>
    <row r="10" spans="1:12">
      <c r="A10" s="14" t="s">
        <v>100</v>
      </c>
    </row>
    <row r="12" spans="1:12">
      <c r="C12" s="15" t="s">
        <v>84</v>
      </c>
      <c r="D12" s="15" t="s">
        <v>85</v>
      </c>
      <c r="E12" s="15" t="s">
        <v>101</v>
      </c>
      <c r="F12" s="15" t="s">
        <v>102</v>
      </c>
      <c r="G12" s="15" t="s">
        <v>88</v>
      </c>
      <c r="H12" s="15" t="s">
        <v>89</v>
      </c>
      <c r="I12" s="15" t="s">
        <v>103</v>
      </c>
      <c r="J12" s="15" t="s">
        <v>91</v>
      </c>
      <c r="K12" s="15" t="s">
        <v>54</v>
      </c>
    </row>
    <row r="13" spans="1:12">
      <c r="B13" s="15" t="s">
        <v>104</v>
      </c>
      <c r="C13" s="18">
        <f>C8/$L8</f>
        <v>0.24512411347517732</v>
      </c>
      <c r="D13" s="18">
        <f t="shared" ref="D13:K13" si="0">D8/$L8</f>
        <v>9.4414893617021281E-2</v>
      </c>
      <c r="E13" s="18">
        <f t="shared" si="0"/>
        <v>4.7429078014184396E-2</v>
      </c>
      <c r="F13" s="18">
        <f t="shared" si="0"/>
        <v>8.2446808510638292E-2</v>
      </c>
      <c r="G13" s="18">
        <f t="shared" si="0"/>
        <v>1.9503546099290781E-2</v>
      </c>
      <c r="H13" s="18">
        <f t="shared" si="0"/>
        <v>8.2890070921985817E-2</v>
      </c>
      <c r="I13" s="18">
        <f t="shared" si="0"/>
        <v>8.8652482269503549E-2</v>
      </c>
      <c r="J13" s="18">
        <f t="shared" si="0"/>
        <v>0.26728723404255317</v>
      </c>
      <c r="K13" s="18">
        <f t="shared" si="0"/>
        <v>7.225177304964539E-2</v>
      </c>
      <c r="L13" s="18"/>
    </row>
    <row r="15" spans="1:12">
      <c r="A15" s="14" t="s">
        <v>37</v>
      </c>
    </row>
    <row r="17" spans="2:12">
      <c r="C17" s="15" t="s">
        <v>84</v>
      </c>
      <c r="D17" s="15" t="s">
        <v>85</v>
      </c>
      <c r="E17" s="15" t="s">
        <v>101</v>
      </c>
      <c r="F17" s="15" t="s">
        <v>102</v>
      </c>
      <c r="G17" s="15" t="s">
        <v>88</v>
      </c>
      <c r="H17" s="15" t="s">
        <v>89</v>
      </c>
      <c r="I17" s="15" t="s">
        <v>103</v>
      </c>
      <c r="J17" s="15" t="s">
        <v>91</v>
      </c>
      <c r="K17" s="15" t="s">
        <v>54</v>
      </c>
    </row>
    <row r="18" spans="2:12">
      <c r="B18" s="15" t="s">
        <v>104</v>
      </c>
      <c r="C18" s="20">
        <f>(1.645*1.14)*SQRT((C13*(1-C13))/$L8)*100</f>
        <v>1.6983687894192454</v>
      </c>
      <c r="D18" s="20">
        <f t="shared" ref="D18:K18" si="1">(1.645*1.14)*SQRT((D13*(1-D13))/$L8)*100</f>
        <v>1.1544791546932223</v>
      </c>
      <c r="E18" s="20">
        <f t="shared" si="1"/>
        <v>0.83921300865513249</v>
      </c>
      <c r="F18" s="20">
        <f t="shared" si="1"/>
        <v>1.0859348117217607</v>
      </c>
      <c r="G18" s="20">
        <f t="shared" si="1"/>
        <v>0.54598537569635586</v>
      </c>
      <c r="H18" s="20">
        <f t="shared" si="1"/>
        <v>1.0885870391696417</v>
      </c>
      <c r="I18" s="20">
        <f t="shared" si="1"/>
        <v>1.122247544033246</v>
      </c>
      <c r="J18" s="20">
        <f t="shared" si="1"/>
        <v>1.7472586272147852</v>
      </c>
      <c r="K18" s="20">
        <f t="shared" si="1"/>
        <v>1.0222109457345439</v>
      </c>
      <c r="L18" s="18"/>
    </row>
  </sheetData>
  <pageMargins left="0.7" right="0.7" top="0.75" bottom="0.75" header="0.3" footer="0.3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A60CE-0D55-0948-8085-C6C5CC872C37}">
  <dimension ref="A1:H484"/>
  <sheetViews>
    <sheetView topLeftCell="A373" workbookViewId="0">
      <selection activeCell="N409" sqref="A1:XFD1048576"/>
    </sheetView>
  </sheetViews>
  <sheetFormatPr baseColWidth="10" defaultRowHeight="12.75"/>
  <cols>
    <col min="1" max="1" width="12.1640625" style="15" bestFit="1" customWidth="1"/>
    <col min="2" max="2" width="12" style="15"/>
    <col min="3" max="6" width="13.5" style="15" bestFit="1" customWidth="1"/>
    <col min="7" max="7" width="12.1640625" style="15" bestFit="1" customWidth="1"/>
    <col min="8" max="16384" width="12" style="15"/>
  </cols>
  <sheetData>
    <row r="1" spans="1:8" s="9" customFormat="1">
      <c r="C1" s="10"/>
      <c r="D1" s="10"/>
      <c r="E1" s="10"/>
      <c r="F1" s="10"/>
      <c r="G1" s="10"/>
      <c r="H1" s="10"/>
    </row>
    <row r="2" spans="1:8" s="11" customFormat="1">
      <c r="C2" s="12"/>
      <c r="D2" s="12"/>
      <c r="E2" s="12"/>
      <c r="F2" s="12"/>
      <c r="G2" s="12"/>
      <c r="H2" s="12"/>
    </row>
    <row r="3" spans="1:8" s="11" customFormat="1">
      <c r="A3" s="13">
        <v>2015</v>
      </c>
      <c r="C3" s="12"/>
      <c r="D3" s="12"/>
      <c r="E3" s="12"/>
      <c r="F3" s="12"/>
      <c r="G3" s="12"/>
      <c r="H3" s="12"/>
    </row>
    <row r="4" spans="1:8">
      <c r="C4" s="16"/>
      <c r="D4" s="16"/>
      <c r="E4" s="16"/>
      <c r="F4" s="16"/>
      <c r="G4" s="16"/>
      <c r="H4" s="16"/>
    </row>
    <row r="5" spans="1:8">
      <c r="A5" s="14" t="s">
        <v>70</v>
      </c>
      <c r="C5" s="16"/>
      <c r="D5" s="16"/>
      <c r="E5" s="16"/>
      <c r="F5" s="16"/>
      <c r="G5" s="16"/>
      <c r="H5" s="16"/>
    </row>
    <row r="6" spans="1:8">
      <c r="C6" s="16"/>
      <c r="D6" s="16"/>
      <c r="E6" s="16"/>
      <c r="F6" s="16"/>
      <c r="G6" s="16"/>
      <c r="H6" s="16"/>
    </row>
    <row r="7" spans="1:8">
      <c r="C7" s="16" t="s">
        <v>39</v>
      </c>
      <c r="D7" s="16" t="s">
        <v>40</v>
      </c>
      <c r="E7" s="16" t="s">
        <v>41</v>
      </c>
      <c r="F7" s="16" t="s">
        <v>42</v>
      </c>
      <c r="G7" s="16" t="s">
        <v>11</v>
      </c>
      <c r="H7" s="16"/>
    </row>
    <row r="8" spans="1:8">
      <c r="B8" s="15" t="s">
        <v>65</v>
      </c>
      <c r="C8" s="16">
        <v>20.25</v>
      </c>
      <c r="D8" s="16">
        <v>11.25</v>
      </c>
      <c r="E8" s="16">
        <v>2.4</v>
      </c>
      <c r="F8" s="16">
        <v>0.11</v>
      </c>
      <c r="G8" s="16">
        <v>34.01</v>
      </c>
      <c r="H8" s="16"/>
    </row>
    <row r="9" spans="1:8">
      <c r="B9" s="15" t="s">
        <v>66</v>
      </c>
      <c r="C9" s="16">
        <v>29.71</v>
      </c>
      <c r="D9" s="16">
        <v>8.85</v>
      </c>
      <c r="E9" s="16">
        <v>2.04</v>
      </c>
      <c r="F9" s="16">
        <v>0.43</v>
      </c>
      <c r="G9" s="16">
        <v>41.03</v>
      </c>
      <c r="H9" s="16"/>
    </row>
    <row r="10" spans="1:8">
      <c r="B10" s="15" t="s">
        <v>67</v>
      </c>
      <c r="C10" s="16">
        <v>30.89</v>
      </c>
      <c r="D10" s="16">
        <v>9.11</v>
      </c>
      <c r="E10" s="16">
        <v>2.09</v>
      </c>
      <c r="F10" s="16">
        <v>0.37</v>
      </c>
      <c r="G10" s="16">
        <v>42.46</v>
      </c>
      <c r="H10" s="16"/>
    </row>
    <row r="11" spans="1:8">
      <c r="B11" s="15" t="s">
        <v>11</v>
      </c>
      <c r="C11" s="16">
        <v>23.93</v>
      </c>
      <c r="D11" s="16">
        <v>10.4</v>
      </c>
      <c r="E11" s="16">
        <v>2.27</v>
      </c>
      <c r="F11" s="16">
        <v>0.22</v>
      </c>
      <c r="G11" s="16">
        <v>36.83</v>
      </c>
      <c r="H11" s="16"/>
    </row>
    <row r="12" spans="1:8">
      <c r="C12" s="16"/>
      <c r="D12" s="16"/>
      <c r="E12" s="16"/>
      <c r="F12" s="16"/>
      <c r="G12" s="16"/>
      <c r="H12" s="16"/>
    </row>
    <row r="13" spans="1:8">
      <c r="A13" s="14" t="s">
        <v>71</v>
      </c>
      <c r="C13" s="16"/>
      <c r="D13" s="16"/>
      <c r="E13" s="16"/>
      <c r="F13" s="16"/>
      <c r="G13" s="16"/>
      <c r="H13" s="16"/>
    </row>
    <row r="14" spans="1:8">
      <c r="C14" s="16"/>
      <c r="D14" s="16"/>
      <c r="E14" s="16"/>
      <c r="F14" s="16"/>
      <c r="G14" s="16"/>
      <c r="H14" s="16"/>
    </row>
    <row r="15" spans="1:8">
      <c r="C15" s="16" t="s">
        <v>39</v>
      </c>
      <c r="D15" s="16" t="s">
        <v>40</v>
      </c>
      <c r="E15" s="16" t="s">
        <v>41</v>
      </c>
      <c r="F15" s="16" t="s">
        <v>42</v>
      </c>
      <c r="G15" s="16"/>
      <c r="H15" s="16"/>
    </row>
    <row r="16" spans="1:8">
      <c r="B16" s="15" t="s">
        <v>65</v>
      </c>
      <c r="C16" s="18">
        <f t="shared" ref="C16:F19" si="0">C8/$G8</f>
        <v>0.59541311379006179</v>
      </c>
      <c r="D16" s="18">
        <f t="shared" si="0"/>
        <v>0.33078506321670098</v>
      </c>
      <c r="E16" s="18">
        <f t="shared" si="0"/>
        <v>7.0567480152896211E-2</v>
      </c>
      <c r="F16" s="18">
        <f t="shared" si="0"/>
        <v>3.2343428403410765E-3</v>
      </c>
      <c r="G16" s="19"/>
      <c r="H16" s="16"/>
    </row>
    <row r="17" spans="1:8">
      <c r="B17" s="15" t="s">
        <v>66</v>
      </c>
      <c r="C17" s="18">
        <f t="shared" si="0"/>
        <v>0.72410431391664631</v>
      </c>
      <c r="D17" s="18">
        <f t="shared" si="0"/>
        <v>0.21569583231781622</v>
      </c>
      <c r="E17" s="18">
        <f t="shared" si="0"/>
        <v>4.9719717280038996E-2</v>
      </c>
      <c r="F17" s="18">
        <f t="shared" si="0"/>
        <v>1.0480136485498415E-2</v>
      </c>
      <c r="G17" s="19"/>
      <c r="H17" s="16"/>
    </row>
    <row r="18" spans="1:8">
      <c r="B18" s="15" t="s">
        <v>67</v>
      </c>
      <c r="C18" s="18">
        <f t="shared" si="0"/>
        <v>0.72750824305228445</v>
      </c>
      <c r="D18" s="18">
        <f t="shared" si="0"/>
        <v>0.21455487517663682</v>
      </c>
      <c r="E18" s="18">
        <f t="shared" si="0"/>
        <v>4.9222797927461134E-2</v>
      </c>
      <c r="F18" s="18">
        <f t="shared" si="0"/>
        <v>8.7140838436175223E-3</v>
      </c>
      <c r="G18" s="19"/>
      <c r="H18" s="16"/>
    </row>
    <row r="19" spans="1:8">
      <c r="B19" s="15" t="s">
        <v>11</v>
      </c>
      <c r="C19" s="18">
        <f t="shared" si="0"/>
        <v>0.6497420581048059</v>
      </c>
      <c r="D19" s="18">
        <f t="shared" si="0"/>
        <v>0.28237849579147434</v>
      </c>
      <c r="E19" s="18">
        <f t="shared" si="0"/>
        <v>6.1634537062177579E-2</v>
      </c>
      <c r="F19" s="18">
        <f t="shared" si="0"/>
        <v>5.9733912571273418E-3</v>
      </c>
      <c r="G19" s="19"/>
      <c r="H19" s="16"/>
    </row>
    <row r="20" spans="1:8">
      <c r="C20" s="16"/>
      <c r="D20" s="16"/>
      <c r="E20" s="16"/>
      <c r="F20" s="16"/>
      <c r="G20" s="16"/>
      <c r="H20" s="16"/>
    </row>
    <row r="21" spans="1:8">
      <c r="A21" s="14" t="s">
        <v>26</v>
      </c>
      <c r="C21" s="16"/>
      <c r="D21" s="16"/>
      <c r="E21" s="16"/>
      <c r="F21" s="16"/>
      <c r="G21" s="16"/>
      <c r="H21" s="16"/>
    </row>
    <row r="22" spans="1:8">
      <c r="C22" s="16"/>
      <c r="D22" s="16"/>
      <c r="E22" s="16"/>
      <c r="F22" s="16"/>
      <c r="G22" s="16"/>
      <c r="H22" s="16"/>
    </row>
    <row r="23" spans="1:8">
      <c r="C23" s="16" t="s">
        <v>39</v>
      </c>
      <c r="D23" s="16" t="s">
        <v>40</v>
      </c>
      <c r="E23" s="16" t="s">
        <v>41</v>
      </c>
      <c r="F23" s="16" t="s">
        <v>42</v>
      </c>
      <c r="G23" s="16" t="s">
        <v>11</v>
      </c>
      <c r="H23" s="16"/>
    </row>
    <row r="24" spans="1:8">
      <c r="B24" s="15" t="s">
        <v>65</v>
      </c>
      <c r="C24" s="16">
        <v>19041</v>
      </c>
      <c r="D24" s="16">
        <v>8143</v>
      </c>
      <c r="E24" s="16">
        <v>19383</v>
      </c>
      <c r="F24" s="16">
        <v>86</v>
      </c>
      <c r="G24" s="16">
        <v>33223</v>
      </c>
      <c r="H24" s="16"/>
    </row>
    <row r="25" spans="1:8">
      <c r="B25" s="15" t="s">
        <v>66</v>
      </c>
      <c r="C25" s="16">
        <v>7688</v>
      </c>
      <c r="D25" s="16">
        <v>1893</v>
      </c>
      <c r="E25" s="16">
        <v>5404</v>
      </c>
      <c r="F25" s="16">
        <v>60</v>
      </c>
      <c r="G25" s="16">
        <v>10868</v>
      </c>
      <c r="H25" s="16"/>
    </row>
    <row r="26" spans="1:8">
      <c r="B26" s="15" t="s">
        <v>67</v>
      </c>
      <c r="C26" s="16">
        <v>4322</v>
      </c>
      <c r="D26" s="16">
        <v>906</v>
      </c>
      <c r="E26" s="16">
        <v>3338</v>
      </c>
      <c r="F26" s="16">
        <v>41</v>
      </c>
      <c r="G26" s="16">
        <v>6348</v>
      </c>
      <c r="H26" s="16"/>
    </row>
    <row r="27" spans="1:8">
      <c r="B27" s="15" t="s">
        <v>11</v>
      </c>
      <c r="C27" s="16">
        <v>31051</v>
      </c>
      <c r="D27" s="16">
        <v>10942</v>
      </c>
      <c r="E27" s="16">
        <v>28125</v>
      </c>
      <c r="F27" s="16">
        <v>187</v>
      </c>
      <c r="G27" s="16">
        <v>50439</v>
      </c>
      <c r="H27" s="16"/>
    </row>
    <row r="28" spans="1:8">
      <c r="C28" s="16"/>
      <c r="D28" s="16"/>
      <c r="E28" s="16"/>
      <c r="F28" s="16"/>
      <c r="G28" s="16"/>
      <c r="H28" s="16"/>
    </row>
    <row r="29" spans="1:8">
      <c r="A29" s="14" t="s">
        <v>37</v>
      </c>
      <c r="C29" s="16"/>
      <c r="D29" s="16"/>
      <c r="E29" s="16"/>
      <c r="F29" s="16"/>
      <c r="G29" s="16"/>
      <c r="H29" s="16"/>
    </row>
    <row r="30" spans="1:8">
      <c r="C30" s="16"/>
      <c r="D30" s="16"/>
      <c r="E30" s="16"/>
      <c r="F30" s="16"/>
      <c r="G30" s="16"/>
      <c r="H30" s="16"/>
    </row>
    <row r="31" spans="1:8">
      <c r="C31" s="16" t="s">
        <v>39</v>
      </c>
      <c r="D31" s="16" t="s">
        <v>40</v>
      </c>
      <c r="E31" s="16" t="s">
        <v>41</v>
      </c>
      <c r="F31" s="16" t="s">
        <v>42</v>
      </c>
      <c r="G31" s="16"/>
      <c r="H31" s="16"/>
    </row>
    <row r="32" spans="1:8">
      <c r="B32" s="15" t="s">
        <v>65</v>
      </c>
      <c r="C32" s="20">
        <f>(1.645*1.14)*SQRT((C16*(1-C16))/$G24)*100</f>
        <v>0.50497099023031211</v>
      </c>
      <c r="D32" s="20">
        <f t="shared" ref="C32:F35" si="1">(1.645*1.14)*SQRT((D16*(1-D16))/$G24)*100</f>
        <v>0.48406879665385449</v>
      </c>
      <c r="E32" s="20">
        <f t="shared" si="1"/>
        <v>0.26348904740673107</v>
      </c>
      <c r="F32" s="20">
        <f t="shared" si="1"/>
        <v>5.8417220626348298E-2</v>
      </c>
      <c r="G32" s="20"/>
      <c r="H32" s="16"/>
    </row>
    <row r="33" spans="1:8">
      <c r="B33" s="15" t="s">
        <v>66</v>
      </c>
      <c r="C33" s="20">
        <f t="shared" si="1"/>
        <v>0.80402390473266527</v>
      </c>
      <c r="D33" s="20">
        <f t="shared" si="1"/>
        <v>0.73987623348208253</v>
      </c>
      <c r="E33" s="20">
        <f t="shared" si="1"/>
        <v>0.39100843212584152</v>
      </c>
      <c r="F33" s="20">
        <f t="shared" si="1"/>
        <v>0.18318574132641466</v>
      </c>
      <c r="G33" s="20"/>
      <c r="H33" s="16"/>
    </row>
    <row r="34" spans="1:8">
      <c r="B34" s="15" t="s">
        <v>67</v>
      </c>
      <c r="C34" s="20">
        <f t="shared" si="1"/>
        <v>1.0479677993142373</v>
      </c>
      <c r="D34" s="20">
        <f t="shared" si="1"/>
        <v>0.96622754114297371</v>
      </c>
      <c r="E34" s="20">
        <f t="shared" si="1"/>
        <v>0.50918408684902461</v>
      </c>
      <c r="F34" s="20">
        <f t="shared" si="1"/>
        <v>0.21875733786810217</v>
      </c>
      <c r="G34" s="20"/>
      <c r="H34" s="16"/>
    </row>
    <row r="35" spans="1:8">
      <c r="B35" s="15" t="s">
        <v>11</v>
      </c>
      <c r="C35" s="20">
        <f t="shared" si="1"/>
        <v>0.39833824477773333</v>
      </c>
      <c r="D35" s="20">
        <f t="shared" si="1"/>
        <v>0.37588158728083199</v>
      </c>
      <c r="E35" s="20">
        <f t="shared" si="1"/>
        <v>0.20081012034620996</v>
      </c>
      <c r="F35" s="20">
        <f t="shared" si="1"/>
        <v>6.4342362891526783E-2</v>
      </c>
      <c r="G35" s="20"/>
      <c r="H35" s="16"/>
    </row>
    <row r="36" spans="1:8">
      <c r="C36" s="16"/>
      <c r="D36" s="16"/>
      <c r="E36" s="16"/>
      <c r="F36" s="16"/>
      <c r="G36" s="16"/>
      <c r="H36" s="16"/>
    </row>
    <row r="37" spans="1:8">
      <c r="C37" s="16"/>
      <c r="D37" s="16"/>
      <c r="E37" s="16"/>
      <c r="F37" s="16"/>
      <c r="G37" s="16"/>
      <c r="H37" s="16"/>
    </row>
    <row r="38" spans="1:8" s="9" customFormat="1">
      <c r="C38" s="10"/>
      <c r="D38" s="10"/>
      <c r="E38" s="10"/>
      <c r="F38" s="10"/>
      <c r="G38" s="10"/>
      <c r="H38" s="10"/>
    </row>
    <row r="39" spans="1:8" s="11" customFormat="1">
      <c r="C39" s="12"/>
      <c r="D39" s="12"/>
      <c r="E39" s="12"/>
      <c r="F39" s="12"/>
      <c r="G39" s="12"/>
      <c r="H39" s="12"/>
    </row>
    <row r="40" spans="1:8" s="11" customFormat="1">
      <c r="A40" s="13">
        <v>2015</v>
      </c>
      <c r="C40" s="12"/>
      <c r="D40" s="12"/>
      <c r="E40" s="12"/>
      <c r="F40" s="12"/>
      <c r="G40" s="12"/>
      <c r="H40" s="12"/>
    </row>
    <row r="41" spans="1:8">
      <c r="C41" s="16"/>
      <c r="D41" s="16"/>
      <c r="E41" s="16"/>
      <c r="F41" s="16"/>
      <c r="G41" s="16"/>
      <c r="H41" s="16"/>
    </row>
    <row r="42" spans="1:8">
      <c r="A42" s="14" t="s">
        <v>213</v>
      </c>
      <c r="C42" s="16"/>
      <c r="D42" s="16"/>
      <c r="E42" s="16"/>
      <c r="F42" s="16"/>
      <c r="G42" s="16"/>
      <c r="H42" s="16"/>
    </row>
    <row r="43" spans="1:8">
      <c r="C43" s="16"/>
      <c r="D43" s="16"/>
      <c r="E43" s="16"/>
      <c r="F43" s="16"/>
      <c r="G43" s="16"/>
      <c r="H43" s="16"/>
    </row>
    <row r="44" spans="1:8">
      <c r="C44" s="16" t="s">
        <v>39</v>
      </c>
      <c r="D44" s="16" t="s">
        <v>40</v>
      </c>
      <c r="E44" s="16" t="s">
        <v>41</v>
      </c>
      <c r="F44" s="16" t="s">
        <v>42</v>
      </c>
      <c r="G44" s="16" t="s">
        <v>11</v>
      </c>
      <c r="H44" s="16"/>
    </row>
    <row r="45" spans="1:8">
      <c r="B45" s="15" t="s">
        <v>107</v>
      </c>
      <c r="C45" s="15">
        <v>11.67</v>
      </c>
      <c r="D45" s="15">
        <v>14.39</v>
      </c>
      <c r="E45" s="15">
        <v>2.92</v>
      </c>
      <c r="F45" s="15">
        <v>0.03</v>
      </c>
      <c r="G45" s="15">
        <v>29</v>
      </c>
    </row>
    <row r="46" spans="1:8">
      <c r="B46" s="15" t="s">
        <v>108</v>
      </c>
      <c r="C46" s="15">
        <v>20.54</v>
      </c>
      <c r="D46" s="15">
        <v>9.5299999999999994</v>
      </c>
      <c r="E46" s="15">
        <v>2.11</v>
      </c>
      <c r="F46" s="15">
        <v>0.03</v>
      </c>
      <c r="G46" s="15">
        <v>32.200000000000003</v>
      </c>
    </row>
    <row r="47" spans="1:8">
      <c r="B47" s="15" t="s">
        <v>109</v>
      </c>
      <c r="C47" s="15">
        <v>20.27</v>
      </c>
      <c r="D47" s="15">
        <v>9.8699999999999992</v>
      </c>
      <c r="E47" s="15">
        <v>1.75</v>
      </c>
      <c r="F47" s="15">
        <v>0.23</v>
      </c>
      <c r="G47" s="15">
        <v>32.11</v>
      </c>
    </row>
    <row r="48" spans="1:8">
      <c r="B48" s="15" t="s">
        <v>110</v>
      </c>
      <c r="C48" s="15">
        <v>23.71</v>
      </c>
      <c r="D48" s="15">
        <v>10.89</v>
      </c>
      <c r="E48" s="15">
        <v>2.23</v>
      </c>
      <c r="F48" s="15">
        <v>0.01</v>
      </c>
      <c r="G48" s="15">
        <v>36.840000000000003</v>
      </c>
    </row>
    <row r="49" spans="2:7">
      <c r="B49" s="15" t="s">
        <v>111</v>
      </c>
      <c r="C49" s="15">
        <v>20.87</v>
      </c>
      <c r="D49" s="15">
        <v>12.47</v>
      </c>
      <c r="E49" s="15">
        <v>2.04</v>
      </c>
      <c r="F49" s="15">
        <v>0.05</v>
      </c>
      <c r="G49" s="15">
        <v>35.409999999999997</v>
      </c>
    </row>
    <row r="50" spans="2:7">
      <c r="B50" s="15" t="s">
        <v>112</v>
      </c>
      <c r="C50" s="15">
        <v>18.14</v>
      </c>
      <c r="D50" s="15">
        <v>12.05</v>
      </c>
      <c r="E50" s="15">
        <v>2.31</v>
      </c>
      <c r="F50" s="15">
        <v>0</v>
      </c>
      <c r="G50" s="15">
        <v>32.5</v>
      </c>
    </row>
    <row r="51" spans="2:7">
      <c r="B51" s="15" t="s">
        <v>113</v>
      </c>
      <c r="C51" s="15">
        <v>25.36</v>
      </c>
      <c r="D51" s="15">
        <v>13.98</v>
      </c>
      <c r="E51" s="15">
        <v>2.41</v>
      </c>
      <c r="F51" s="15">
        <v>0.03</v>
      </c>
      <c r="G51" s="15">
        <v>41.79</v>
      </c>
    </row>
    <row r="52" spans="2:7">
      <c r="B52" s="15" t="s">
        <v>114</v>
      </c>
      <c r="C52" s="15">
        <v>23.27</v>
      </c>
      <c r="D52" s="15">
        <v>12.67</v>
      </c>
      <c r="E52" s="15">
        <v>2.73</v>
      </c>
      <c r="F52" s="15">
        <v>0.01</v>
      </c>
      <c r="G52" s="15">
        <v>38.68</v>
      </c>
    </row>
    <row r="53" spans="2:7">
      <c r="B53" s="15" t="s">
        <v>115</v>
      </c>
      <c r="C53" s="15">
        <v>33.090000000000003</v>
      </c>
      <c r="D53" s="15">
        <v>14.58</v>
      </c>
      <c r="E53" s="15">
        <v>2.61</v>
      </c>
      <c r="F53" s="15">
        <v>0</v>
      </c>
      <c r="G53" s="15">
        <v>50.28</v>
      </c>
    </row>
    <row r="54" spans="2:7">
      <c r="B54" s="15" t="s">
        <v>116</v>
      </c>
      <c r="C54" s="15">
        <v>25.77</v>
      </c>
      <c r="D54" s="15">
        <v>14.08</v>
      </c>
      <c r="E54" s="15">
        <v>1.89</v>
      </c>
      <c r="F54" s="15">
        <v>1.1100000000000001</v>
      </c>
      <c r="G54" s="15">
        <v>42.84</v>
      </c>
    </row>
    <row r="55" spans="2:7">
      <c r="B55" s="15" t="s">
        <v>117</v>
      </c>
      <c r="C55" s="15">
        <v>19.97</v>
      </c>
      <c r="D55" s="15">
        <v>16.89</v>
      </c>
      <c r="E55" s="15">
        <v>2.64</v>
      </c>
      <c r="F55" s="15">
        <v>0.02</v>
      </c>
      <c r="G55" s="15">
        <v>39.520000000000003</v>
      </c>
    </row>
    <row r="56" spans="2:7">
      <c r="B56" s="15" t="s">
        <v>118</v>
      </c>
      <c r="C56" s="15">
        <v>35.5</v>
      </c>
      <c r="D56" s="15">
        <v>8.19</v>
      </c>
      <c r="E56" s="15">
        <v>2.4300000000000002</v>
      </c>
      <c r="F56" s="15">
        <v>0.01</v>
      </c>
      <c r="G56" s="15">
        <v>46.14</v>
      </c>
    </row>
    <row r="57" spans="2:7">
      <c r="B57" s="15" t="s">
        <v>119</v>
      </c>
      <c r="C57" s="15">
        <v>17.37</v>
      </c>
      <c r="D57" s="15">
        <v>13.01</v>
      </c>
      <c r="E57" s="15">
        <v>2.75</v>
      </c>
      <c r="F57" s="15">
        <v>0.01</v>
      </c>
      <c r="G57" s="15">
        <v>33.14</v>
      </c>
    </row>
    <row r="58" spans="2:7">
      <c r="B58" s="15" t="s">
        <v>120</v>
      </c>
      <c r="C58" s="15">
        <v>30.05</v>
      </c>
      <c r="D58" s="15">
        <v>9.06</v>
      </c>
      <c r="E58" s="15">
        <v>1.51</v>
      </c>
      <c r="F58" s="15">
        <v>0</v>
      </c>
      <c r="G58" s="15">
        <v>40.619999999999997</v>
      </c>
    </row>
    <row r="59" spans="2:7">
      <c r="B59" s="15" t="s">
        <v>121</v>
      </c>
      <c r="C59" s="15">
        <v>24.05</v>
      </c>
      <c r="D59" s="15">
        <v>8.0299999999999994</v>
      </c>
      <c r="E59" s="15">
        <v>2.13</v>
      </c>
      <c r="F59" s="15">
        <v>0.18</v>
      </c>
      <c r="G59" s="15">
        <v>34.380000000000003</v>
      </c>
    </row>
    <row r="60" spans="2:7">
      <c r="B60" s="15" t="s">
        <v>122</v>
      </c>
      <c r="C60" s="15">
        <v>31.9</v>
      </c>
      <c r="D60" s="15">
        <v>9</v>
      </c>
      <c r="E60" s="15">
        <v>2.5499999999999998</v>
      </c>
      <c r="F60" s="15">
        <v>0.06</v>
      </c>
      <c r="G60" s="15">
        <v>43.51</v>
      </c>
    </row>
    <row r="61" spans="2:7">
      <c r="B61" s="15" t="s">
        <v>123</v>
      </c>
      <c r="C61" s="15">
        <v>25.54</v>
      </c>
      <c r="D61" s="15">
        <v>13.96</v>
      </c>
      <c r="E61" s="15">
        <v>2.91</v>
      </c>
      <c r="F61" s="15">
        <v>0.28999999999999998</v>
      </c>
      <c r="G61" s="15">
        <v>42.7</v>
      </c>
    </row>
    <row r="62" spans="2:7">
      <c r="B62" s="15" t="s">
        <v>124</v>
      </c>
      <c r="C62" s="15">
        <v>22.42</v>
      </c>
      <c r="D62" s="15">
        <v>14.49</v>
      </c>
      <c r="E62" s="15">
        <v>4.07</v>
      </c>
      <c r="F62" s="15">
        <v>0.17</v>
      </c>
      <c r="G62" s="15">
        <v>41.15</v>
      </c>
    </row>
    <row r="63" spans="2:7">
      <c r="B63" s="15" t="s">
        <v>125</v>
      </c>
      <c r="C63" s="15">
        <v>37.619999999999997</v>
      </c>
      <c r="D63" s="15">
        <v>8.6199999999999992</v>
      </c>
      <c r="E63" s="15">
        <v>2.1</v>
      </c>
      <c r="F63" s="15">
        <v>0.02</v>
      </c>
      <c r="G63" s="15">
        <v>48.36</v>
      </c>
    </row>
    <row r="64" spans="2:7">
      <c r="B64" s="15" t="s">
        <v>126</v>
      </c>
      <c r="C64" s="15">
        <v>25.15</v>
      </c>
      <c r="D64" s="15">
        <v>13.05</v>
      </c>
      <c r="E64" s="15">
        <v>2.5099999999999998</v>
      </c>
      <c r="F64" s="15">
        <v>0</v>
      </c>
      <c r="G64" s="15">
        <v>40.72</v>
      </c>
    </row>
    <row r="65" spans="2:7">
      <c r="B65" s="15" t="s">
        <v>127</v>
      </c>
      <c r="C65" s="15">
        <v>28.87</v>
      </c>
      <c r="D65" s="15">
        <v>6.51</v>
      </c>
      <c r="E65" s="15">
        <v>2.25</v>
      </c>
      <c r="F65" s="15">
        <v>7.24</v>
      </c>
      <c r="G65" s="15">
        <v>44.87</v>
      </c>
    </row>
    <row r="66" spans="2:7">
      <c r="B66" s="15" t="s">
        <v>128</v>
      </c>
      <c r="C66" s="15">
        <v>25.02</v>
      </c>
      <c r="D66" s="15">
        <v>5.5</v>
      </c>
      <c r="E66" s="15">
        <v>2.1</v>
      </c>
      <c r="F66" s="15">
        <v>0.06</v>
      </c>
      <c r="G66" s="15">
        <v>32.68</v>
      </c>
    </row>
    <row r="67" spans="2:7">
      <c r="B67" s="15" t="s">
        <v>129</v>
      </c>
      <c r="C67" s="15">
        <v>24.96</v>
      </c>
      <c r="D67" s="15">
        <v>10.53</v>
      </c>
      <c r="E67" s="15">
        <v>2.72</v>
      </c>
      <c r="F67" s="15">
        <v>0.11</v>
      </c>
      <c r="G67" s="15">
        <v>38.32</v>
      </c>
    </row>
    <row r="68" spans="2:7">
      <c r="B68" s="15" t="s">
        <v>130</v>
      </c>
      <c r="C68" s="15">
        <v>27.84</v>
      </c>
      <c r="D68" s="15">
        <v>7.01</v>
      </c>
      <c r="E68" s="15">
        <v>2.25</v>
      </c>
      <c r="F68" s="15">
        <v>0</v>
      </c>
      <c r="G68" s="15">
        <v>37.1</v>
      </c>
    </row>
    <row r="69" spans="2:7">
      <c r="B69" s="15" t="s">
        <v>131</v>
      </c>
      <c r="C69" s="15">
        <v>28.54</v>
      </c>
      <c r="D69" s="15">
        <v>7.75</v>
      </c>
      <c r="E69" s="15">
        <v>1.72</v>
      </c>
      <c r="F69" s="15">
        <v>0.03</v>
      </c>
      <c r="G69" s="15">
        <v>38.04</v>
      </c>
    </row>
    <row r="70" spans="2:7">
      <c r="B70" s="15" t="s">
        <v>132</v>
      </c>
      <c r="C70" s="15">
        <v>20.52</v>
      </c>
      <c r="D70" s="15">
        <v>10.93</v>
      </c>
      <c r="E70" s="15">
        <v>2.72</v>
      </c>
      <c r="F70" s="15">
        <v>0.41</v>
      </c>
      <c r="G70" s="15">
        <v>34.58</v>
      </c>
    </row>
    <row r="71" spans="2:7">
      <c r="B71" s="15" t="s">
        <v>133</v>
      </c>
      <c r="C71" s="15">
        <v>32.200000000000003</v>
      </c>
      <c r="D71" s="15">
        <v>7.41</v>
      </c>
      <c r="E71" s="15">
        <v>2.46</v>
      </c>
      <c r="F71" s="15">
        <v>0.02</v>
      </c>
      <c r="G71" s="15">
        <v>42.1</v>
      </c>
    </row>
    <row r="72" spans="2:7">
      <c r="B72" s="15" t="s">
        <v>134</v>
      </c>
      <c r="C72" s="15">
        <v>31.05</v>
      </c>
      <c r="D72" s="15">
        <v>7.81</v>
      </c>
      <c r="E72" s="15">
        <v>2.04</v>
      </c>
      <c r="F72" s="15">
        <v>0.02</v>
      </c>
      <c r="G72" s="15">
        <v>40.92</v>
      </c>
    </row>
    <row r="73" spans="2:7">
      <c r="B73" s="15" t="s">
        <v>135</v>
      </c>
      <c r="C73" s="15">
        <v>27.44</v>
      </c>
      <c r="D73" s="15">
        <v>16.27</v>
      </c>
      <c r="E73" s="15">
        <v>3.13</v>
      </c>
      <c r="F73" s="15">
        <v>0</v>
      </c>
      <c r="G73" s="15">
        <v>46.84</v>
      </c>
    </row>
    <row r="74" spans="2:7">
      <c r="B74" s="15" t="s">
        <v>136</v>
      </c>
      <c r="C74" s="15">
        <v>21.72</v>
      </c>
      <c r="D74" s="15">
        <v>13.93</v>
      </c>
      <c r="E74" s="15">
        <v>2.71</v>
      </c>
      <c r="F74" s="15">
        <v>0.08</v>
      </c>
      <c r="G74" s="15">
        <v>38.44</v>
      </c>
    </row>
    <row r="75" spans="2:7">
      <c r="B75" s="15" t="s">
        <v>137</v>
      </c>
      <c r="C75" s="15">
        <v>27.16</v>
      </c>
      <c r="D75" s="15">
        <v>8.9499999999999993</v>
      </c>
      <c r="E75" s="15">
        <v>2.14</v>
      </c>
      <c r="F75" s="15">
        <v>0.02</v>
      </c>
      <c r="G75" s="15">
        <v>38.28</v>
      </c>
    </row>
    <row r="76" spans="2:7">
      <c r="B76" s="15" t="s">
        <v>138</v>
      </c>
      <c r="C76" s="15">
        <v>25.38</v>
      </c>
      <c r="D76" s="15">
        <v>10.039999999999999</v>
      </c>
      <c r="E76" s="15">
        <v>1.96</v>
      </c>
      <c r="F76" s="15">
        <v>0.02</v>
      </c>
      <c r="G76" s="15">
        <v>37.4</v>
      </c>
    </row>
    <row r="77" spans="2:7">
      <c r="B77" s="15" t="s">
        <v>139</v>
      </c>
      <c r="C77" s="15">
        <v>33.28</v>
      </c>
      <c r="D77" s="15">
        <v>14.15</v>
      </c>
      <c r="E77" s="15">
        <v>2.08</v>
      </c>
      <c r="F77" s="15">
        <v>0.01</v>
      </c>
      <c r="G77" s="15">
        <v>49.53</v>
      </c>
    </row>
    <row r="78" spans="2:7">
      <c r="B78" s="15" t="s">
        <v>140</v>
      </c>
      <c r="C78" s="15">
        <v>28.76</v>
      </c>
      <c r="D78" s="15">
        <v>12.51</v>
      </c>
      <c r="E78" s="15">
        <v>2.16</v>
      </c>
      <c r="F78" s="15">
        <v>0.16</v>
      </c>
      <c r="G78" s="15">
        <v>43.59</v>
      </c>
    </row>
    <row r="79" spans="2:7">
      <c r="B79" s="15" t="s">
        <v>141</v>
      </c>
      <c r="C79" s="15">
        <v>26.2</v>
      </c>
      <c r="D79" s="15">
        <v>7.94</v>
      </c>
      <c r="E79" s="15">
        <v>2.31</v>
      </c>
      <c r="F79" s="15">
        <v>0.01</v>
      </c>
      <c r="G79" s="15">
        <v>36.46</v>
      </c>
    </row>
    <row r="80" spans="2:7">
      <c r="B80" s="15" t="s">
        <v>142</v>
      </c>
      <c r="C80" s="15">
        <v>30.07</v>
      </c>
      <c r="D80" s="15">
        <v>6.9</v>
      </c>
      <c r="E80" s="15">
        <v>2.44</v>
      </c>
      <c r="F80" s="15">
        <v>0</v>
      </c>
      <c r="G80" s="15">
        <v>39.409999999999997</v>
      </c>
    </row>
    <row r="81" spans="2:7">
      <c r="B81" s="15" t="s">
        <v>143</v>
      </c>
      <c r="C81" s="15">
        <v>35.159999999999997</v>
      </c>
      <c r="D81" s="15">
        <v>6.74</v>
      </c>
      <c r="E81" s="15">
        <v>1.59</v>
      </c>
      <c r="F81" s="15">
        <v>0</v>
      </c>
      <c r="G81" s="15">
        <v>43.5</v>
      </c>
    </row>
    <row r="82" spans="2:7">
      <c r="B82" s="15" t="s">
        <v>144</v>
      </c>
      <c r="C82" s="15">
        <v>26.28</v>
      </c>
      <c r="D82" s="15">
        <v>7.96</v>
      </c>
      <c r="E82" s="15">
        <v>2.96</v>
      </c>
      <c r="F82" s="15">
        <v>0.03</v>
      </c>
      <c r="G82" s="15">
        <v>37.24</v>
      </c>
    </row>
    <row r="83" spans="2:7">
      <c r="B83" s="15" t="s">
        <v>145</v>
      </c>
      <c r="C83" s="15">
        <v>26.64</v>
      </c>
      <c r="D83" s="15">
        <v>12.18</v>
      </c>
      <c r="E83" s="15">
        <v>1.78</v>
      </c>
      <c r="F83" s="15">
        <v>0.46</v>
      </c>
      <c r="G83" s="15">
        <v>41.06</v>
      </c>
    </row>
    <row r="84" spans="2:7">
      <c r="B84" s="15" t="s">
        <v>146</v>
      </c>
      <c r="C84" s="15">
        <v>37.409999999999997</v>
      </c>
      <c r="D84" s="15">
        <v>5.54</v>
      </c>
      <c r="E84" s="15">
        <v>1.63</v>
      </c>
      <c r="F84" s="15">
        <v>1.23</v>
      </c>
      <c r="G84" s="15">
        <v>45.82</v>
      </c>
    </row>
    <row r="85" spans="2:7">
      <c r="B85" s="15" t="s">
        <v>147</v>
      </c>
      <c r="C85" s="15">
        <v>23.02</v>
      </c>
      <c r="D85" s="15">
        <v>6.23</v>
      </c>
      <c r="E85" s="15">
        <v>1.75</v>
      </c>
      <c r="F85" s="15">
        <v>0.03</v>
      </c>
      <c r="G85" s="15">
        <v>31.03</v>
      </c>
    </row>
    <row r="86" spans="2:7">
      <c r="B86" s="15" t="s">
        <v>148</v>
      </c>
      <c r="C86" s="15">
        <v>32.9</v>
      </c>
      <c r="D86" s="15">
        <v>8.33</v>
      </c>
      <c r="E86" s="15">
        <v>1.95</v>
      </c>
      <c r="F86" s="15">
        <v>0.03</v>
      </c>
      <c r="G86" s="15">
        <v>43.21</v>
      </c>
    </row>
    <row r="87" spans="2:7">
      <c r="B87" s="15" t="s">
        <v>149</v>
      </c>
      <c r="C87" s="15">
        <v>43.27</v>
      </c>
      <c r="D87" s="15">
        <v>12.18</v>
      </c>
      <c r="E87" s="15">
        <v>1.1299999999999999</v>
      </c>
      <c r="F87" s="15">
        <v>0.36</v>
      </c>
      <c r="G87" s="15">
        <v>56.94</v>
      </c>
    </row>
    <row r="88" spans="2:7">
      <c r="B88" s="15" t="s">
        <v>150</v>
      </c>
      <c r="C88" s="15">
        <v>23.56</v>
      </c>
      <c r="D88" s="15">
        <v>13.18</v>
      </c>
      <c r="E88" s="15">
        <v>1.93</v>
      </c>
      <c r="F88" s="15">
        <v>0.11</v>
      </c>
      <c r="G88" s="15">
        <v>38.79</v>
      </c>
    </row>
    <row r="89" spans="2:7">
      <c r="B89" s="15" t="s">
        <v>151</v>
      </c>
      <c r="C89" s="15">
        <v>29.02</v>
      </c>
      <c r="D89" s="15">
        <v>4.1399999999999997</v>
      </c>
      <c r="E89" s="15">
        <v>1.26</v>
      </c>
      <c r="F89" s="15">
        <v>0</v>
      </c>
      <c r="G89" s="15">
        <v>34.42</v>
      </c>
    </row>
    <row r="90" spans="2:7">
      <c r="B90" s="15" t="s">
        <v>152</v>
      </c>
      <c r="C90" s="15">
        <v>25.55</v>
      </c>
      <c r="D90" s="15">
        <v>10.029999999999999</v>
      </c>
      <c r="E90" s="15">
        <v>2.39</v>
      </c>
      <c r="F90" s="15">
        <v>7.0000000000000007E-2</v>
      </c>
      <c r="G90" s="15">
        <v>38.04</v>
      </c>
    </row>
    <row r="91" spans="2:7">
      <c r="B91" s="15" t="s">
        <v>153</v>
      </c>
      <c r="C91" s="15">
        <v>11.47</v>
      </c>
      <c r="D91" s="15">
        <v>12.64</v>
      </c>
      <c r="E91" s="15">
        <v>3.13</v>
      </c>
      <c r="F91" s="15">
        <v>0.01</v>
      </c>
      <c r="G91" s="15">
        <v>27.24</v>
      </c>
    </row>
    <row r="92" spans="2:7">
      <c r="B92" s="15" t="s">
        <v>154</v>
      </c>
      <c r="C92" s="15">
        <v>18.100000000000001</v>
      </c>
      <c r="D92" s="15">
        <v>10.86</v>
      </c>
      <c r="E92" s="15">
        <v>2.16</v>
      </c>
      <c r="F92" s="15">
        <v>0.11</v>
      </c>
      <c r="G92" s="15">
        <v>31.23</v>
      </c>
    </row>
    <row r="93" spans="2:7">
      <c r="B93" s="15" t="s">
        <v>155</v>
      </c>
      <c r="C93" s="15">
        <v>22.93</v>
      </c>
      <c r="D93" s="15">
        <v>11.77</v>
      </c>
      <c r="E93" s="15">
        <v>2.0299999999999998</v>
      </c>
      <c r="F93" s="15">
        <v>0.12</v>
      </c>
      <c r="G93" s="15">
        <v>36.840000000000003</v>
      </c>
    </row>
    <row r="94" spans="2:7">
      <c r="B94" s="15" t="s">
        <v>156</v>
      </c>
      <c r="C94" s="15">
        <v>25</v>
      </c>
      <c r="D94" s="15">
        <v>12.24</v>
      </c>
      <c r="E94" s="15">
        <v>1.87</v>
      </c>
      <c r="F94" s="15">
        <v>0.32</v>
      </c>
      <c r="G94" s="15">
        <v>39.43</v>
      </c>
    </row>
    <row r="95" spans="2:7">
      <c r="B95" s="15" t="s">
        <v>157</v>
      </c>
      <c r="C95" s="15">
        <v>26.58</v>
      </c>
      <c r="D95" s="15">
        <v>9.76</v>
      </c>
      <c r="E95" s="15">
        <v>1.66</v>
      </c>
      <c r="F95" s="15">
        <v>0</v>
      </c>
      <c r="G95" s="15">
        <v>38</v>
      </c>
    </row>
    <row r="96" spans="2:7">
      <c r="B96" s="15" t="s">
        <v>158</v>
      </c>
      <c r="C96" s="15">
        <v>26.16</v>
      </c>
      <c r="D96" s="15">
        <v>13.71</v>
      </c>
      <c r="E96" s="15">
        <v>3.12</v>
      </c>
      <c r="F96" s="15">
        <v>0.21</v>
      </c>
      <c r="G96" s="15">
        <v>43.2</v>
      </c>
    </row>
    <row r="97" spans="2:7">
      <c r="B97" s="15" t="s">
        <v>159</v>
      </c>
      <c r="C97" s="15">
        <v>19.55</v>
      </c>
      <c r="D97" s="15">
        <v>9.27</v>
      </c>
      <c r="E97" s="15">
        <v>2.5099999999999998</v>
      </c>
      <c r="F97" s="15">
        <v>0</v>
      </c>
      <c r="G97" s="15">
        <v>31.33</v>
      </c>
    </row>
    <row r="98" spans="2:7">
      <c r="B98" s="15" t="s">
        <v>160</v>
      </c>
      <c r="C98" s="15">
        <v>37.53</v>
      </c>
      <c r="D98" s="15">
        <v>7.56</v>
      </c>
      <c r="E98" s="15">
        <v>2.95</v>
      </c>
      <c r="F98" s="15">
        <v>0.01</v>
      </c>
      <c r="G98" s="15">
        <v>48.05</v>
      </c>
    </row>
    <row r="99" spans="2:7">
      <c r="B99" s="15" t="s">
        <v>161</v>
      </c>
      <c r="C99" s="15">
        <v>31.12</v>
      </c>
      <c r="D99" s="15">
        <v>7.08</v>
      </c>
      <c r="E99" s="15">
        <v>3.49</v>
      </c>
      <c r="F99" s="15">
        <v>0.1</v>
      </c>
      <c r="G99" s="15">
        <v>41.8</v>
      </c>
    </row>
    <row r="100" spans="2:7">
      <c r="B100" s="15" t="s">
        <v>162</v>
      </c>
      <c r="C100" s="15">
        <v>31.25</v>
      </c>
      <c r="D100" s="15">
        <v>12.14</v>
      </c>
      <c r="E100" s="15">
        <v>2.59</v>
      </c>
      <c r="F100" s="15">
        <v>0</v>
      </c>
      <c r="G100" s="15">
        <v>45.97</v>
      </c>
    </row>
    <row r="101" spans="2:7">
      <c r="B101" s="15" t="s">
        <v>163</v>
      </c>
      <c r="C101" s="15">
        <v>25.73</v>
      </c>
      <c r="D101" s="15">
        <v>11.86</v>
      </c>
      <c r="E101" s="15">
        <v>2.39</v>
      </c>
      <c r="F101" s="15">
        <v>0.17</v>
      </c>
      <c r="G101" s="15">
        <v>40.159999999999997</v>
      </c>
    </row>
    <row r="102" spans="2:7">
      <c r="B102" s="15" t="s">
        <v>164</v>
      </c>
      <c r="C102" s="15">
        <v>19.670000000000002</v>
      </c>
      <c r="D102" s="15">
        <v>8.48</v>
      </c>
      <c r="E102" s="15">
        <v>1.57</v>
      </c>
      <c r="F102" s="15">
        <v>0</v>
      </c>
      <c r="G102" s="15">
        <v>29.71</v>
      </c>
    </row>
    <row r="103" spans="2:7">
      <c r="B103" s="15" t="s">
        <v>165</v>
      </c>
      <c r="C103" s="15">
        <v>28.34</v>
      </c>
      <c r="D103" s="15">
        <v>10.81</v>
      </c>
      <c r="E103" s="15">
        <v>1.72</v>
      </c>
      <c r="F103" s="15">
        <v>0.15</v>
      </c>
      <c r="G103" s="15">
        <v>41.02</v>
      </c>
    </row>
    <row r="104" spans="2:7">
      <c r="B104" s="15" t="s">
        <v>166</v>
      </c>
      <c r="C104" s="15">
        <v>27.42</v>
      </c>
      <c r="D104" s="15">
        <v>11.95</v>
      </c>
      <c r="E104" s="15">
        <v>2.56</v>
      </c>
      <c r="F104" s="15">
        <v>0.43</v>
      </c>
      <c r="G104" s="15">
        <v>42.36</v>
      </c>
    </row>
    <row r="105" spans="2:7">
      <c r="B105" s="15" t="s">
        <v>167</v>
      </c>
      <c r="C105" s="15">
        <v>37.200000000000003</v>
      </c>
      <c r="D105" s="15">
        <v>34.42</v>
      </c>
      <c r="E105" s="15">
        <v>2</v>
      </c>
      <c r="F105" s="15">
        <v>0.04</v>
      </c>
      <c r="G105" s="15">
        <v>73.650000000000006</v>
      </c>
    </row>
    <row r="106" spans="2:7">
      <c r="B106" s="15" t="s">
        <v>168</v>
      </c>
      <c r="C106" s="15">
        <v>37.85</v>
      </c>
      <c r="D106" s="15">
        <v>8.52</v>
      </c>
      <c r="E106" s="15">
        <v>2.62</v>
      </c>
      <c r="F106" s="15">
        <v>0</v>
      </c>
      <c r="G106" s="15">
        <v>49</v>
      </c>
    </row>
    <row r="107" spans="2:7">
      <c r="B107" s="15" t="s">
        <v>169</v>
      </c>
      <c r="C107" s="15">
        <v>8.93</v>
      </c>
      <c r="D107" s="15">
        <v>13.82</v>
      </c>
      <c r="E107" s="15">
        <v>2.82</v>
      </c>
      <c r="F107" s="15">
        <v>0</v>
      </c>
      <c r="G107" s="15">
        <v>25.56</v>
      </c>
    </row>
    <row r="108" spans="2:7">
      <c r="B108" s="15" t="s">
        <v>170</v>
      </c>
      <c r="C108" s="15">
        <v>33.479999999999997</v>
      </c>
      <c r="D108" s="15">
        <v>3.68</v>
      </c>
      <c r="E108" s="15">
        <v>2.5299999999999998</v>
      </c>
      <c r="F108" s="15">
        <v>0</v>
      </c>
      <c r="G108" s="15">
        <v>39.69</v>
      </c>
    </row>
    <row r="109" spans="2:7">
      <c r="B109" s="15" t="s">
        <v>171</v>
      </c>
      <c r="C109" s="15">
        <v>38.770000000000003</v>
      </c>
      <c r="D109" s="15">
        <v>6.61</v>
      </c>
      <c r="E109" s="15">
        <v>1.73</v>
      </c>
      <c r="F109" s="15">
        <v>0</v>
      </c>
      <c r="G109" s="15">
        <v>47.11</v>
      </c>
    </row>
    <row r="110" spans="2:7">
      <c r="B110" s="15" t="s">
        <v>172</v>
      </c>
      <c r="C110" s="15">
        <v>26.5</v>
      </c>
      <c r="D110" s="15">
        <v>12.81</v>
      </c>
      <c r="E110" s="15">
        <v>2.54</v>
      </c>
      <c r="F110" s="15">
        <v>0</v>
      </c>
      <c r="G110" s="15">
        <v>41.85</v>
      </c>
    </row>
    <row r="111" spans="2:7">
      <c r="B111" s="15" t="s">
        <v>173</v>
      </c>
      <c r="C111" s="15">
        <v>24.82</v>
      </c>
      <c r="D111" s="15">
        <v>6.98</v>
      </c>
      <c r="E111" s="15">
        <v>2.4700000000000002</v>
      </c>
      <c r="F111" s="15">
        <v>1.85</v>
      </c>
      <c r="G111" s="15">
        <v>36.11</v>
      </c>
    </row>
    <row r="112" spans="2:7">
      <c r="B112" s="15" t="s">
        <v>174</v>
      </c>
      <c r="C112" s="15">
        <v>25.21</v>
      </c>
      <c r="D112" s="15">
        <v>8.1300000000000008</v>
      </c>
      <c r="E112" s="15">
        <v>2.99</v>
      </c>
      <c r="F112" s="15">
        <v>7.0000000000000007E-2</v>
      </c>
      <c r="G112" s="15">
        <v>36.409999999999997</v>
      </c>
    </row>
    <row r="113" spans="2:7">
      <c r="B113" s="15" t="s">
        <v>175</v>
      </c>
      <c r="C113" s="15">
        <v>33.130000000000003</v>
      </c>
      <c r="D113" s="15">
        <v>0</v>
      </c>
      <c r="E113" s="15">
        <v>2.08</v>
      </c>
      <c r="F113" s="15">
        <v>0</v>
      </c>
      <c r="G113" s="15">
        <v>35.200000000000003</v>
      </c>
    </row>
    <row r="114" spans="2:7">
      <c r="B114" s="15" t="s">
        <v>176</v>
      </c>
      <c r="C114" s="15">
        <v>25.23</v>
      </c>
      <c r="D114" s="15">
        <v>12.86</v>
      </c>
      <c r="E114" s="15">
        <v>2.2999999999999998</v>
      </c>
      <c r="F114" s="15">
        <v>0.04</v>
      </c>
      <c r="G114" s="15">
        <v>40.44</v>
      </c>
    </row>
    <row r="115" spans="2:7">
      <c r="B115" s="15" t="s">
        <v>177</v>
      </c>
      <c r="C115" s="15">
        <v>22.14</v>
      </c>
      <c r="D115" s="15">
        <v>10.31</v>
      </c>
      <c r="E115" s="15">
        <v>2.2400000000000002</v>
      </c>
      <c r="F115" s="15">
        <v>0.49</v>
      </c>
      <c r="G115" s="15">
        <v>35.17</v>
      </c>
    </row>
    <row r="116" spans="2:7">
      <c r="B116" s="15" t="s">
        <v>178</v>
      </c>
      <c r="C116" s="15">
        <v>25.39</v>
      </c>
      <c r="D116" s="15">
        <v>10.61</v>
      </c>
      <c r="E116" s="15">
        <v>1.97</v>
      </c>
      <c r="F116" s="15">
        <v>0.01</v>
      </c>
      <c r="G116" s="15">
        <v>37.97</v>
      </c>
    </row>
    <row r="117" spans="2:7">
      <c r="B117" s="15" t="s">
        <v>179</v>
      </c>
      <c r="C117" s="15">
        <v>24.69</v>
      </c>
      <c r="D117" s="15">
        <v>10.7</v>
      </c>
      <c r="E117" s="15">
        <v>2.0699999999999998</v>
      </c>
      <c r="F117" s="15">
        <v>0</v>
      </c>
      <c r="G117" s="15">
        <v>37.46</v>
      </c>
    </row>
    <row r="118" spans="2:7">
      <c r="B118" s="15" t="s">
        <v>180</v>
      </c>
      <c r="C118" s="15">
        <v>30.97</v>
      </c>
      <c r="D118" s="15">
        <v>8.69</v>
      </c>
      <c r="E118" s="15">
        <v>2.19</v>
      </c>
      <c r="F118" s="15">
        <v>0</v>
      </c>
      <c r="G118" s="15">
        <v>41.86</v>
      </c>
    </row>
    <row r="119" spans="2:7">
      <c r="B119" s="15" t="s">
        <v>181</v>
      </c>
      <c r="C119" s="15">
        <v>28.02</v>
      </c>
      <c r="D119" s="15">
        <v>10.02</v>
      </c>
      <c r="E119" s="15">
        <v>2.65</v>
      </c>
      <c r="F119" s="15">
        <v>1.08</v>
      </c>
      <c r="G119" s="15">
        <v>41.77</v>
      </c>
    </row>
    <row r="120" spans="2:7">
      <c r="B120" s="15" t="s">
        <v>182</v>
      </c>
      <c r="C120" s="15">
        <v>31.89</v>
      </c>
      <c r="D120" s="15">
        <v>9.8699999999999992</v>
      </c>
      <c r="E120" s="15">
        <v>2.33</v>
      </c>
      <c r="F120" s="15">
        <v>0.6</v>
      </c>
      <c r="G120" s="15">
        <v>44.68</v>
      </c>
    </row>
    <row r="121" spans="2:7">
      <c r="B121" s="15" t="s">
        <v>183</v>
      </c>
      <c r="C121" s="15">
        <v>20.79</v>
      </c>
      <c r="D121" s="15">
        <v>9.69</v>
      </c>
      <c r="E121" s="15">
        <v>2.1800000000000002</v>
      </c>
      <c r="F121" s="15">
        <v>0.06</v>
      </c>
      <c r="G121" s="15">
        <v>32.72</v>
      </c>
    </row>
    <row r="122" spans="2:7">
      <c r="B122" s="15" t="s">
        <v>184</v>
      </c>
      <c r="C122" s="15">
        <v>26.33</v>
      </c>
      <c r="D122" s="15">
        <v>8.52</v>
      </c>
      <c r="E122" s="15">
        <v>2.5299999999999998</v>
      </c>
      <c r="F122" s="15">
        <v>0</v>
      </c>
      <c r="G122" s="15">
        <v>37.380000000000003</v>
      </c>
    </row>
    <row r="123" spans="2:7">
      <c r="B123" s="15" t="s">
        <v>185</v>
      </c>
      <c r="C123" s="15">
        <v>35.119999999999997</v>
      </c>
      <c r="D123" s="15">
        <v>1.67</v>
      </c>
      <c r="E123" s="15">
        <v>1.46</v>
      </c>
      <c r="F123" s="15">
        <v>0</v>
      </c>
      <c r="G123" s="15">
        <v>38.25</v>
      </c>
    </row>
    <row r="124" spans="2:7">
      <c r="B124" s="15" t="s">
        <v>186</v>
      </c>
      <c r="C124" s="15">
        <v>21.26</v>
      </c>
      <c r="D124" s="15">
        <v>4.54</v>
      </c>
      <c r="E124" s="15">
        <v>2.09</v>
      </c>
      <c r="F124" s="15">
        <v>0</v>
      </c>
      <c r="G124" s="15">
        <v>27.89</v>
      </c>
    </row>
    <row r="125" spans="2:7">
      <c r="B125" s="15" t="s">
        <v>187</v>
      </c>
      <c r="C125" s="15">
        <v>22.02</v>
      </c>
      <c r="D125" s="15">
        <v>8.74</v>
      </c>
      <c r="E125" s="15">
        <v>1.76</v>
      </c>
      <c r="F125" s="15">
        <v>0.03</v>
      </c>
      <c r="G125" s="15">
        <v>32.549999999999997</v>
      </c>
    </row>
    <row r="126" spans="2:7">
      <c r="B126" s="15" t="s">
        <v>188</v>
      </c>
      <c r="C126" s="15">
        <v>18.940000000000001</v>
      </c>
      <c r="D126" s="15">
        <v>4.03</v>
      </c>
      <c r="E126" s="15">
        <v>1.75</v>
      </c>
      <c r="F126" s="15">
        <v>1.84</v>
      </c>
      <c r="G126" s="15">
        <v>26.57</v>
      </c>
    </row>
    <row r="127" spans="2:7">
      <c r="B127" s="15" t="s">
        <v>189</v>
      </c>
      <c r="C127" s="15">
        <v>20</v>
      </c>
      <c r="D127" s="15">
        <v>8.61</v>
      </c>
      <c r="E127" s="15">
        <v>1.43</v>
      </c>
      <c r="F127" s="15">
        <v>0</v>
      </c>
      <c r="G127" s="15">
        <v>30.04</v>
      </c>
    </row>
    <row r="128" spans="2:7">
      <c r="B128" s="15" t="s">
        <v>190</v>
      </c>
      <c r="C128" s="15">
        <v>20.67</v>
      </c>
      <c r="D128" s="15">
        <v>10.66</v>
      </c>
      <c r="E128" s="15">
        <v>1.77</v>
      </c>
      <c r="F128" s="15">
        <v>0.18</v>
      </c>
      <c r="G128" s="15">
        <v>33.28</v>
      </c>
    </row>
    <row r="129" spans="2:7">
      <c r="B129" s="15" t="s">
        <v>191</v>
      </c>
      <c r="C129" s="15">
        <v>32.520000000000003</v>
      </c>
      <c r="D129" s="15">
        <v>9.24</v>
      </c>
      <c r="E129" s="15">
        <v>1.7</v>
      </c>
      <c r="F129" s="15">
        <v>0.05</v>
      </c>
      <c r="G129" s="15">
        <v>43.52</v>
      </c>
    </row>
    <row r="130" spans="2:7">
      <c r="B130" s="15" t="s">
        <v>192</v>
      </c>
      <c r="C130" s="15">
        <v>32.28</v>
      </c>
      <c r="D130" s="15">
        <v>9.31</v>
      </c>
      <c r="E130" s="15">
        <v>1.46</v>
      </c>
      <c r="F130" s="15">
        <v>0</v>
      </c>
      <c r="G130" s="15">
        <v>43.05</v>
      </c>
    </row>
    <row r="131" spans="2:7">
      <c r="B131" s="15" t="s">
        <v>193</v>
      </c>
      <c r="C131" s="15">
        <v>26.86</v>
      </c>
      <c r="D131" s="15">
        <v>8.82</v>
      </c>
      <c r="E131" s="15">
        <v>1.72</v>
      </c>
      <c r="F131" s="15">
        <v>0</v>
      </c>
      <c r="G131" s="15">
        <v>37.4</v>
      </c>
    </row>
    <row r="132" spans="2:7">
      <c r="B132" s="15" t="s">
        <v>194</v>
      </c>
      <c r="C132" s="15">
        <v>28.16</v>
      </c>
      <c r="D132" s="15">
        <v>10.19</v>
      </c>
      <c r="E132" s="15">
        <v>2.0699999999999998</v>
      </c>
      <c r="F132" s="15">
        <v>0</v>
      </c>
      <c r="G132" s="15">
        <v>40.409999999999997</v>
      </c>
    </row>
    <row r="133" spans="2:7">
      <c r="B133" s="15" t="s">
        <v>195</v>
      </c>
      <c r="C133" s="15">
        <v>22.31</v>
      </c>
      <c r="D133" s="15">
        <v>2.78</v>
      </c>
      <c r="E133" s="15">
        <v>1.93</v>
      </c>
      <c r="F133" s="15">
        <v>0</v>
      </c>
      <c r="G133" s="15">
        <v>27.02</v>
      </c>
    </row>
    <row r="134" spans="2:7">
      <c r="B134" s="15" t="s">
        <v>196</v>
      </c>
      <c r="C134" s="15">
        <v>34.25</v>
      </c>
      <c r="D134" s="15">
        <v>4.55</v>
      </c>
      <c r="E134" s="15">
        <v>2.0499999999999998</v>
      </c>
      <c r="F134" s="15">
        <v>0.03</v>
      </c>
      <c r="G134" s="15">
        <v>40.869999999999997</v>
      </c>
    </row>
    <row r="135" spans="2:7">
      <c r="B135" s="15" t="s">
        <v>197</v>
      </c>
      <c r="C135" s="15">
        <v>30.97</v>
      </c>
      <c r="D135" s="15">
        <v>8.2100000000000009</v>
      </c>
      <c r="E135" s="15">
        <v>2.02</v>
      </c>
      <c r="F135" s="15">
        <v>0.12</v>
      </c>
      <c r="G135" s="15">
        <v>41.32</v>
      </c>
    </row>
    <row r="136" spans="2:7">
      <c r="B136" s="15" t="s">
        <v>198</v>
      </c>
      <c r="C136" s="15">
        <v>30.91</v>
      </c>
      <c r="D136" s="15">
        <v>8.35</v>
      </c>
      <c r="E136" s="15">
        <v>1.37</v>
      </c>
      <c r="F136" s="15">
        <v>0.42</v>
      </c>
      <c r="G136" s="15">
        <v>41.05</v>
      </c>
    </row>
    <row r="137" spans="2:7">
      <c r="B137" s="15" t="s">
        <v>199</v>
      </c>
      <c r="C137" s="15">
        <v>40.74</v>
      </c>
      <c r="D137" s="15">
        <v>5.17</v>
      </c>
      <c r="E137" s="15">
        <v>1.73</v>
      </c>
      <c r="F137" s="15">
        <v>2.4300000000000002</v>
      </c>
      <c r="G137" s="15">
        <v>50.07</v>
      </c>
    </row>
    <row r="138" spans="2:7">
      <c r="B138" s="15" t="s">
        <v>200</v>
      </c>
      <c r="C138" s="15">
        <v>6.53</v>
      </c>
      <c r="D138" s="15">
        <v>29.01</v>
      </c>
      <c r="E138" s="15">
        <v>3.56</v>
      </c>
      <c r="F138" s="15">
        <v>0</v>
      </c>
      <c r="G138" s="15">
        <v>39.1</v>
      </c>
    </row>
    <row r="139" spans="2:7">
      <c r="B139" s="15" t="s">
        <v>201</v>
      </c>
      <c r="C139" s="15">
        <v>18.55</v>
      </c>
      <c r="D139" s="15">
        <v>25.72</v>
      </c>
      <c r="E139" s="15">
        <v>2.48</v>
      </c>
      <c r="F139" s="15">
        <v>7.0000000000000007E-2</v>
      </c>
      <c r="G139" s="15">
        <v>46.83</v>
      </c>
    </row>
    <row r="140" spans="2:7">
      <c r="B140" s="15" t="s">
        <v>202</v>
      </c>
      <c r="C140" s="15">
        <v>19.8</v>
      </c>
      <c r="D140" s="15">
        <v>25.19</v>
      </c>
      <c r="E140" s="15">
        <v>3.8</v>
      </c>
      <c r="F140" s="15">
        <v>0.01</v>
      </c>
      <c r="G140" s="15">
        <v>48.81</v>
      </c>
    </row>
    <row r="141" spans="2:7">
      <c r="B141" s="15" t="s">
        <v>203</v>
      </c>
      <c r="C141" s="15">
        <v>31.48</v>
      </c>
      <c r="D141" s="15">
        <v>8.7100000000000009</v>
      </c>
      <c r="E141" s="15">
        <v>1.02</v>
      </c>
      <c r="F141" s="15">
        <v>0</v>
      </c>
      <c r="G141" s="15">
        <v>41.2</v>
      </c>
    </row>
    <row r="142" spans="2:7">
      <c r="B142" s="15" t="s">
        <v>204</v>
      </c>
      <c r="C142" s="15">
        <v>23.87</v>
      </c>
      <c r="D142" s="15">
        <v>4.34</v>
      </c>
      <c r="E142" s="15">
        <v>1.59</v>
      </c>
      <c r="F142" s="15">
        <v>0</v>
      </c>
      <c r="G142" s="15">
        <v>29.81</v>
      </c>
    </row>
    <row r="143" spans="2:7">
      <c r="B143" s="15" t="s">
        <v>205</v>
      </c>
      <c r="C143" s="15">
        <v>27.22</v>
      </c>
      <c r="D143" s="15">
        <v>7.64</v>
      </c>
      <c r="E143" s="15">
        <v>1.94</v>
      </c>
      <c r="F143" s="15">
        <v>0.26</v>
      </c>
      <c r="G143" s="15">
        <v>37.07</v>
      </c>
    </row>
    <row r="144" spans="2:7">
      <c r="B144" s="15" t="s">
        <v>206</v>
      </c>
      <c r="C144" s="15">
        <v>40.270000000000003</v>
      </c>
      <c r="D144" s="15">
        <v>6.57</v>
      </c>
      <c r="E144" s="15">
        <v>1.87</v>
      </c>
      <c r="F144" s="15">
        <v>0.61</v>
      </c>
      <c r="G144" s="15">
        <v>49.32</v>
      </c>
    </row>
    <row r="145" spans="1:8">
      <c r="B145" s="15" t="s">
        <v>207</v>
      </c>
      <c r="C145" s="15">
        <v>32</v>
      </c>
      <c r="D145" s="15">
        <v>7.31</v>
      </c>
      <c r="E145" s="15">
        <v>1.36</v>
      </c>
      <c r="F145" s="15">
        <v>2.72</v>
      </c>
      <c r="G145" s="15">
        <v>43.39</v>
      </c>
    </row>
    <row r="146" spans="1:8">
      <c r="B146" s="15" t="s">
        <v>208</v>
      </c>
      <c r="C146" s="15">
        <v>30.5</v>
      </c>
      <c r="D146" s="15">
        <v>8.59</v>
      </c>
      <c r="E146" s="15">
        <v>2.0699999999999998</v>
      </c>
      <c r="F146" s="15">
        <v>0.68</v>
      </c>
      <c r="G146" s="15">
        <v>41.85</v>
      </c>
    </row>
    <row r="147" spans="1:8">
      <c r="B147" s="15" t="s">
        <v>209</v>
      </c>
      <c r="C147" s="15">
        <v>26.55</v>
      </c>
      <c r="D147" s="15">
        <v>4.83</v>
      </c>
      <c r="E147" s="15">
        <v>1.71</v>
      </c>
      <c r="F147" s="15">
        <v>0.01</v>
      </c>
      <c r="G147" s="15">
        <v>33.1</v>
      </c>
    </row>
    <row r="148" spans="1:8">
      <c r="B148" s="15" t="s">
        <v>210</v>
      </c>
      <c r="C148" s="15">
        <v>21.11</v>
      </c>
      <c r="D148" s="15">
        <v>5.73</v>
      </c>
      <c r="E148" s="15">
        <v>1.94</v>
      </c>
      <c r="F148" s="15">
        <v>1.33</v>
      </c>
      <c r="G148" s="15">
        <v>30.11</v>
      </c>
    </row>
    <row r="149" spans="1:8">
      <c r="B149" s="15" t="s">
        <v>211</v>
      </c>
      <c r="C149" s="15">
        <v>13.46</v>
      </c>
      <c r="D149" s="15">
        <v>6.08</v>
      </c>
      <c r="E149" s="15">
        <v>2.44</v>
      </c>
      <c r="F149" s="15">
        <v>0.11</v>
      </c>
      <c r="G149" s="15">
        <v>22.09</v>
      </c>
    </row>
    <row r="150" spans="1:8">
      <c r="B150" s="15" t="s">
        <v>212</v>
      </c>
      <c r="C150" s="15">
        <v>28.09</v>
      </c>
      <c r="D150" s="15">
        <v>8.2200000000000006</v>
      </c>
      <c r="E150" s="15">
        <v>1.82</v>
      </c>
      <c r="F150" s="15">
        <v>0.42</v>
      </c>
      <c r="G150" s="15">
        <v>38.549999999999997</v>
      </c>
    </row>
    <row r="151" spans="1:8">
      <c r="B151" s="15" t="s">
        <v>11</v>
      </c>
      <c r="C151" s="15">
        <v>23.92</v>
      </c>
      <c r="D151" s="15">
        <v>10.4</v>
      </c>
      <c r="E151" s="15">
        <v>2.27</v>
      </c>
      <c r="F151" s="15">
        <v>0.22</v>
      </c>
      <c r="G151" s="15">
        <v>36.81</v>
      </c>
    </row>
    <row r="153" spans="1:8">
      <c r="A153" s="14" t="s">
        <v>71</v>
      </c>
      <c r="C153" s="16"/>
      <c r="D153" s="16"/>
      <c r="E153" s="16"/>
      <c r="F153" s="16"/>
      <c r="G153" s="16"/>
      <c r="H153" s="16"/>
    </row>
    <row r="154" spans="1:8">
      <c r="C154" s="16"/>
      <c r="D154" s="16"/>
      <c r="E154" s="16"/>
      <c r="F154" s="16"/>
      <c r="G154" s="16"/>
      <c r="H154" s="16"/>
    </row>
    <row r="155" spans="1:8">
      <c r="C155" s="16" t="s">
        <v>39</v>
      </c>
      <c r="D155" s="16" t="s">
        <v>40</v>
      </c>
      <c r="E155" s="16" t="s">
        <v>41</v>
      </c>
      <c r="F155" s="16" t="s">
        <v>42</v>
      </c>
      <c r="G155" s="16" t="s">
        <v>11</v>
      </c>
      <c r="H155" s="16"/>
    </row>
    <row r="156" spans="1:8">
      <c r="B156" s="15" t="s">
        <v>107</v>
      </c>
      <c r="C156" s="21">
        <f>C45/$G45</f>
        <v>0.40241379310344827</v>
      </c>
      <c r="D156" s="21">
        <f t="shared" ref="D156:F156" si="2">D45/$G45</f>
        <v>0.49620689655172417</v>
      </c>
      <c r="E156" s="21">
        <f t="shared" si="2"/>
        <v>0.10068965517241379</v>
      </c>
      <c r="F156" s="21">
        <f t="shared" si="2"/>
        <v>1.0344827586206897E-3</v>
      </c>
    </row>
    <row r="157" spans="1:8">
      <c r="B157" s="15" t="s">
        <v>108</v>
      </c>
      <c r="C157" s="21">
        <f t="shared" ref="C157:F157" si="3">C46/$G46</f>
        <v>0.63788819875776392</v>
      </c>
      <c r="D157" s="21">
        <f t="shared" si="3"/>
        <v>0.29596273291925462</v>
      </c>
      <c r="E157" s="21">
        <f t="shared" si="3"/>
        <v>6.5527950310558997E-2</v>
      </c>
      <c r="F157" s="21">
        <f t="shared" si="3"/>
        <v>9.3167701863354024E-4</v>
      </c>
    </row>
    <row r="158" spans="1:8">
      <c r="B158" s="15" t="s">
        <v>109</v>
      </c>
      <c r="C158" s="21">
        <f t="shared" ref="C158:F158" si="4">C47/$G47</f>
        <v>0.63126751790719404</v>
      </c>
      <c r="D158" s="21">
        <f t="shared" si="4"/>
        <v>0.30738087823108062</v>
      </c>
      <c r="E158" s="21">
        <f t="shared" si="4"/>
        <v>5.4500155714730616E-2</v>
      </c>
      <c r="F158" s="21">
        <f t="shared" si="4"/>
        <v>7.1628776082217384E-3</v>
      </c>
    </row>
    <row r="159" spans="1:8">
      <c r="B159" s="15" t="s">
        <v>110</v>
      </c>
      <c r="C159" s="21">
        <f t="shared" ref="C159:F159" si="5">C48/$G48</f>
        <v>0.64359391965255153</v>
      </c>
      <c r="D159" s="21">
        <f t="shared" si="5"/>
        <v>0.29560260586319215</v>
      </c>
      <c r="E159" s="21">
        <f t="shared" si="5"/>
        <v>6.0532030401737234E-2</v>
      </c>
      <c r="F159" s="21">
        <f t="shared" si="5"/>
        <v>2.7144408251900104E-4</v>
      </c>
    </row>
    <row r="160" spans="1:8">
      <c r="B160" s="15" t="s">
        <v>111</v>
      </c>
      <c r="C160" s="21">
        <f t="shared" ref="C160:F160" si="6">C49/$G49</f>
        <v>0.58938153064106191</v>
      </c>
      <c r="D160" s="21">
        <f t="shared" si="6"/>
        <v>0.35216040666478399</v>
      </c>
      <c r="E160" s="21">
        <f t="shared" si="6"/>
        <v>5.7610844394238921E-2</v>
      </c>
      <c r="F160" s="21">
        <f t="shared" si="6"/>
        <v>1.4120304998587972E-3</v>
      </c>
    </row>
    <row r="161" spans="2:6">
      <c r="B161" s="15" t="s">
        <v>112</v>
      </c>
      <c r="C161" s="21">
        <f t="shared" ref="C161:F161" si="7">C50/$G50</f>
        <v>0.55815384615384622</v>
      </c>
      <c r="D161" s="21">
        <f t="shared" si="7"/>
        <v>0.3707692307692308</v>
      </c>
      <c r="E161" s="21">
        <f t="shared" si="7"/>
        <v>7.1076923076923079E-2</v>
      </c>
      <c r="F161" s="21">
        <f t="shared" si="7"/>
        <v>0</v>
      </c>
    </row>
    <row r="162" spans="2:6">
      <c r="B162" s="15" t="s">
        <v>113</v>
      </c>
      <c r="C162" s="21">
        <f t="shared" ref="C162:F162" si="8">C51/$G51</f>
        <v>0.60684374252213447</v>
      </c>
      <c r="D162" s="21">
        <f t="shared" si="8"/>
        <v>0.334529791816224</v>
      </c>
      <c r="E162" s="21">
        <f t="shared" si="8"/>
        <v>5.7669298875329032E-2</v>
      </c>
      <c r="F162" s="21">
        <f t="shared" si="8"/>
        <v>7.1787508973438624E-4</v>
      </c>
    </row>
    <row r="163" spans="2:6">
      <c r="B163" s="15" t="s">
        <v>114</v>
      </c>
      <c r="C163" s="21">
        <f t="shared" ref="C163:F163" si="9">C52/$G52</f>
        <v>0.60160289555325752</v>
      </c>
      <c r="D163" s="21">
        <f t="shared" si="9"/>
        <v>0.32755946225439503</v>
      </c>
      <c r="E163" s="21">
        <f t="shared" si="9"/>
        <v>7.057911065149948E-2</v>
      </c>
      <c r="F163" s="21">
        <f t="shared" si="9"/>
        <v>2.5853154084798347E-4</v>
      </c>
    </row>
    <row r="164" spans="2:6">
      <c r="B164" s="15" t="s">
        <v>115</v>
      </c>
      <c r="C164" s="21">
        <f t="shared" ref="C164:F164" si="10">C53/$G53</f>
        <v>0.65811455847255373</v>
      </c>
      <c r="D164" s="21">
        <f t="shared" si="10"/>
        <v>0.28997613365155128</v>
      </c>
      <c r="E164" s="21">
        <f t="shared" si="10"/>
        <v>5.1909307875894983E-2</v>
      </c>
      <c r="F164" s="21">
        <f t="shared" si="10"/>
        <v>0</v>
      </c>
    </row>
    <row r="165" spans="2:6">
      <c r="B165" s="15" t="s">
        <v>116</v>
      </c>
      <c r="C165" s="21">
        <f t="shared" ref="C165:F165" si="11">C54/$G54</f>
        <v>0.60154061624649857</v>
      </c>
      <c r="D165" s="21">
        <f t="shared" si="11"/>
        <v>0.32866479925303455</v>
      </c>
      <c r="E165" s="21">
        <f t="shared" si="11"/>
        <v>4.4117647058823525E-2</v>
      </c>
      <c r="F165" s="21">
        <f t="shared" si="11"/>
        <v>2.5910364145658265E-2</v>
      </c>
    </row>
    <row r="166" spans="2:6">
      <c r="B166" s="15" t="s">
        <v>117</v>
      </c>
      <c r="C166" s="21">
        <f t="shared" ref="C166:F166" si="12">C55/$G55</f>
        <v>0.50531376518218618</v>
      </c>
      <c r="D166" s="21">
        <f t="shared" si="12"/>
        <v>0.42737854251012142</v>
      </c>
      <c r="E166" s="21">
        <f t="shared" si="12"/>
        <v>6.6801619433198373E-2</v>
      </c>
      <c r="F166" s="21">
        <f t="shared" si="12"/>
        <v>5.0607287449392713E-4</v>
      </c>
    </row>
    <row r="167" spans="2:6">
      <c r="B167" s="15" t="s">
        <v>118</v>
      </c>
      <c r="C167" s="21">
        <f t="shared" ref="C167:F167" si="13">C56/$G56</f>
        <v>0.76939748591244039</v>
      </c>
      <c r="D167" s="21">
        <f t="shared" si="13"/>
        <v>0.17750325097529257</v>
      </c>
      <c r="E167" s="21">
        <f t="shared" si="13"/>
        <v>5.2665799739921977E-2</v>
      </c>
      <c r="F167" s="21">
        <f t="shared" si="13"/>
        <v>2.1673168617251842E-4</v>
      </c>
    </row>
    <row r="168" spans="2:6">
      <c r="B168" s="15" t="s">
        <v>119</v>
      </c>
      <c r="C168" s="21">
        <f t="shared" ref="C168:F168" si="14">C57/$G57</f>
        <v>0.52414001207000604</v>
      </c>
      <c r="D168" s="21">
        <f t="shared" si="14"/>
        <v>0.39257694628847312</v>
      </c>
      <c r="E168" s="21">
        <f t="shared" si="14"/>
        <v>8.2981291490645745E-2</v>
      </c>
      <c r="F168" s="21">
        <f t="shared" si="14"/>
        <v>3.0175015087507544E-4</v>
      </c>
    </row>
    <row r="169" spans="2:6">
      <c r="B169" s="15" t="s">
        <v>120</v>
      </c>
      <c r="C169" s="21">
        <f t="shared" ref="C169:F169" si="15">C58/$G58</f>
        <v>0.73978335795174799</v>
      </c>
      <c r="D169" s="21">
        <f t="shared" si="15"/>
        <v>0.22304283604135897</v>
      </c>
      <c r="E169" s="21">
        <f t="shared" si="15"/>
        <v>3.7173806006893156E-2</v>
      </c>
      <c r="F169" s="21">
        <f t="shared" si="15"/>
        <v>0</v>
      </c>
    </row>
    <row r="170" spans="2:6">
      <c r="B170" s="15" t="s">
        <v>121</v>
      </c>
      <c r="C170" s="21">
        <f t="shared" ref="C170:F170" si="16">C59/$G59</f>
        <v>0.69953461314717857</v>
      </c>
      <c r="D170" s="21">
        <f t="shared" si="16"/>
        <v>0.233566026759744</v>
      </c>
      <c r="E170" s="21">
        <f t="shared" si="16"/>
        <v>6.1954624781849904E-2</v>
      </c>
      <c r="F170" s="21">
        <f t="shared" si="16"/>
        <v>5.2356020942408371E-3</v>
      </c>
    </row>
    <row r="171" spans="2:6">
      <c r="B171" s="15" t="s">
        <v>122</v>
      </c>
      <c r="C171" s="21">
        <f t="shared" ref="C171:F171" si="17">C60/$G60</f>
        <v>0.7331647897035164</v>
      </c>
      <c r="D171" s="21">
        <f t="shared" si="17"/>
        <v>0.20684900022983224</v>
      </c>
      <c r="E171" s="21">
        <f t="shared" si="17"/>
        <v>5.8607216731785795E-2</v>
      </c>
      <c r="F171" s="21">
        <f t="shared" si="17"/>
        <v>1.3789933348655481E-3</v>
      </c>
    </row>
    <row r="172" spans="2:6">
      <c r="B172" s="15" t="s">
        <v>123</v>
      </c>
      <c r="C172" s="21">
        <f t="shared" ref="C172:F172" si="18">C61/$G61</f>
        <v>0.59812646370023415</v>
      </c>
      <c r="D172" s="21">
        <f t="shared" si="18"/>
        <v>0.32693208430913351</v>
      </c>
      <c r="E172" s="21">
        <f t="shared" si="18"/>
        <v>6.814988290398126E-2</v>
      </c>
      <c r="F172" s="21">
        <f t="shared" si="18"/>
        <v>6.7915690866510526E-3</v>
      </c>
    </row>
    <row r="173" spans="2:6">
      <c r="B173" s="15" t="s">
        <v>124</v>
      </c>
      <c r="C173" s="21">
        <f t="shared" ref="C173:F173" si="19">C62/$G62</f>
        <v>0.54483596597812889</v>
      </c>
      <c r="D173" s="21">
        <f t="shared" si="19"/>
        <v>0.35212636695018229</v>
      </c>
      <c r="E173" s="21">
        <f t="shared" si="19"/>
        <v>9.8906439854191994E-2</v>
      </c>
      <c r="F173" s="21">
        <f t="shared" si="19"/>
        <v>4.1312272174969626E-3</v>
      </c>
    </row>
    <row r="174" spans="2:6">
      <c r="B174" s="15" t="s">
        <v>125</v>
      </c>
      <c r="C174" s="21">
        <f t="shared" ref="C174:F174" si="20">C63/$G63</f>
        <v>0.77791563275434239</v>
      </c>
      <c r="D174" s="21">
        <f t="shared" si="20"/>
        <v>0.17824648469809759</v>
      </c>
      <c r="E174" s="21">
        <f t="shared" si="20"/>
        <v>4.3424317617866005E-2</v>
      </c>
      <c r="F174" s="21">
        <f t="shared" si="20"/>
        <v>4.1356492969396195E-4</v>
      </c>
    </row>
    <row r="175" spans="2:6">
      <c r="B175" s="15" t="s">
        <v>126</v>
      </c>
      <c r="C175" s="21">
        <f t="shared" ref="C175:F175" si="21">C64/$G64</f>
        <v>0.61763261296660121</v>
      </c>
      <c r="D175" s="21">
        <f t="shared" si="21"/>
        <v>0.32048133595284872</v>
      </c>
      <c r="E175" s="21">
        <f t="shared" si="21"/>
        <v>6.1640471512770134E-2</v>
      </c>
      <c r="F175" s="21">
        <f t="shared" si="21"/>
        <v>0</v>
      </c>
    </row>
    <row r="176" spans="2:6">
      <c r="B176" s="15" t="s">
        <v>127</v>
      </c>
      <c r="C176" s="21">
        <f t="shared" ref="C176:F176" si="22">C65/$G65</f>
        <v>0.6434143080008915</v>
      </c>
      <c r="D176" s="21">
        <f t="shared" si="22"/>
        <v>0.14508580343213728</v>
      </c>
      <c r="E176" s="21">
        <f t="shared" si="22"/>
        <v>5.0144862937374642E-2</v>
      </c>
      <c r="F176" s="21">
        <f t="shared" si="22"/>
        <v>0.16135502562959664</v>
      </c>
    </row>
    <row r="177" spans="2:6">
      <c r="B177" s="15" t="s">
        <v>128</v>
      </c>
      <c r="C177" s="21">
        <f t="shared" ref="C177:F177" si="23">C66/$G66</f>
        <v>0.76560587515299872</v>
      </c>
      <c r="D177" s="21">
        <f t="shared" si="23"/>
        <v>0.16829865361077112</v>
      </c>
      <c r="E177" s="21">
        <f t="shared" si="23"/>
        <v>6.4259485924112611E-2</v>
      </c>
      <c r="F177" s="21">
        <f t="shared" si="23"/>
        <v>1.8359853121175031E-3</v>
      </c>
    </row>
    <row r="178" spans="2:6">
      <c r="B178" s="15" t="s">
        <v>129</v>
      </c>
      <c r="C178" s="21">
        <f t="shared" ref="C178:F178" si="24">C67/$G67</f>
        <v>0.65135699373695199</v>
      </c>
      <c r="D178" s="21">
        <f t="shared" si="24"/>
        <v>0.27479123173277659</v>
      </c>
      <c r="E178" s="21">
        <f t="shared" si="24"/>
        <v>7.0981210855949897E-2</v>
      </c>
      <c r="F178" s="21">
        <f t="shared" si="24"/>
        <v>2.8705636743215032E-3</v>
      </c>
    </row>
    <row r="179" spans="2:6">
      <c r="B179" s="15" t="s">
        <v>130</v>
      </c>
      <c r="C179" s="21">
        <f t="shared" ref="C179:F179" si="25">C68/$G68</f>
        <v>0.75040431266846352</v>
      </c>
      <c r="D179" s="21">
        <f t="shared" si="25"/>
        <v>0.18894878706199458</v>
      </c>
      <c r="E179" s="21">
        <f t="shared" si="25"/>
        <v>6.0646900269541774E-2</v>
      </c>
      <c r="F179" s="21">
        <f t="shared" si="25"/>
        <v>0</v>
      </c>
    </row>
    <row r="180" spans="2:6">
      <c r="B180" s="15" t="s">
        <v>131</v>
      </c>
      <c r="C180" s="21">
        <f t="shared" ref="C180:F180" si="26">C69/$G69</f>
        <v>0.75026288117770767</v>
      </c>
      <c r="D180" s="21">
        <f t="shared" si="26"/>
        <v>0.20373291272344901</v>
      </c>
      <c r="E180" s="21">
        <f t="shared" si="26"/>
        <v>4.5215562565720298E-2</v>
      </c>
      <c r="F180" s="21">
        <f t="shared" si="26"/>
        <v>7.8864353312302837E-4</v>
      </c>
    </row>
    <row r="181" spans="2:6">
      <c r="B181" s="15" t="s">
        <v>132</v>
      </c>
      <c r="C181" s="21">
        <f t="shared" ref="C181:F181" si="27">C70/$G70</f>
        <v>0.59340659340659341</v>
      </c>
      <c r="D181" s="21">
        <f t="shared" si="27"/>
        <v>0.31607865818392133</v>
      </c>
      <c r="E181" s="21">
        <f t="shared" si="27"/>
        <v>7.8658183921341829E-2</v>
      </c>
      <c r="F181" s="21">
        <f t="shared" si="27"/>
        <v>1.1856564488143435E-2</v>
      </c>
    </row>
    <row r="182" spans="2:6">
      <c r="B182" s="15" t="s">
        <v>133</v>
      </c>
      <c r="C182" s="21">
        <f t="shared" ref="C182:F182" si="28">C71/$G71</f>
        <v>0.76484560570071258</v>
      </c>
      <c r="D182" s="21">
        <f t="shared" si="28"/>
        <v>0.17600950118764846</v>
      </c>
      <c r="E182" s="21">
        <f t="shared" si="28"/>
        <v>5.843230403800475E-2</v>
      </c>
      <c r="F182" s="21">
        <f t="shared" si="28"/>
        <v>4.7505938242280285E-4</v>
      </c>
    </row>
    <row r="183" spans="2:6">
      <c r="B183" s="15" t="s">
        <v>134</v>
      </c>
      <c r="C183" s="21">
        <f t="shared" ref="C183:F183" si="29">C72/$G72</f>
        <v>0.75879765395894427</v>
      </c>
      <c r="D183" s="21">
        <f t="shared" si="29"/>
        <v>0.19086021505376341</v>
      </c>
      <c r="E183" s="21">
        <f t="shared" si="29"/>
        <v>4.9853372434017593E-2</v>
      </c>
      <c r="F183" s="21">
        <f t="shared" si="29"/>
        <v>4.8875855327468231E-4</v>
      </c>
    </row>
    <row r="184" spans="2:6">
      <c r="B184" s="15" t="s">
        <v>135</v>
      </c>
      <c r="C184" s="21">
        <f t="shared" ref="C184:F184" si="30">C73/$G73</f>
        <v>0.58582408198121261</v>
      </c>
      <c r="D184" s="21">
        <f t="shared" si="30"/>
        <v>0.34735269000853969</v>
      </c>
      <c r="E184" s="21">
        <f t="shared" si="30"/>
        <v>6.6823228010247648E-2</v>
      </c>
      <c r="F184" s="21">
        <f t="shared" si="30"/>
        <v>0</v>
      </c>
    </row>
    <row r="185" spans="2:6">
      <c r="B185" s="15" t="s">
        <v>136</v>
      </c>
      <c r="C185" s="21">
        <f t="shared" ref="C185:F185" si="31">C74/$G74</f>
        <v>0.56503642039542146</v>
      </c>
      <c r="D185" s="21">
        <f t="shared" si="31"/>
        <v>0.36238293444328823</v>
      </c>
      <c r="E185" s="21">
        <f t="shared" si="31"/>
        <v>7.0499479708636834E-2</v>
      </c>
      <c r="F185" s="21">
        <f t="shared" si="31"/>
        <v>2.0811654526534861E-3</v>
      </c>
    </row>
    <row r="186" spans="2:6">
      <c r="B186" s="15" t="s">
        <v>137</v>
      </c>
      <c r="C186" s="21">
        <f t="shared" ref="C186:F186" si="32">C75/$G75</f>
        <v>0.70950888192267503</v>
      </c>
      <c r="D186" s="21">
        <f t="shared" si="32"/>
        <v>0.23380355276906997</v>
      </c>
      <c r="E186" s="21">
        <f t="shared" si="32"/>
        <v>5.590386624869384E-2</v>
      </c>
      <c r="F186" s="21">
        <f t="shared" si="32"/>
        <v>5.2246603970741896E-4</v>
      </c>
    </row>
    <row r="187" spans="2:6">
      <c r="B187" s="15" t="s">
        <v>138</v>
      </c>
      <c r="C187" s="21">
        <f t="shared" ref="C187:F187" si="33">C76/$G76</f>
        <v>0.67860962566844918</v>
      </c>
      <c r="D187" s="21">
        <f t="shared" si="33"/>
        <v>0.26844919786096255</v>
      </c>
      <c r="E187" s="21">
        <f t="shared" si="33"/>
        <v>5.2406417112299465E-2</v>
      </c>
      <c r="F187" s="21">
        <f t="shared" si="33"/>
        <v>5.3475935828877007E-4</v>
      </c>
    </row>
    <row r="188" spans="2:6">
      <c r="B188" s="15" t="s">
        <v>139</v>
      </c>
      <c r="C188" s="21">
        <f t="shared" ref="C188:F188" si="34">C77/$G77</f>
        <v>0.67191601049868765</v>
      </c>
      <c r="D188" s="21">
        <f t="shared" si="34"/>
        <v>0.28568544316575811</v>
      </c>
      <c r="E188" s="21">
        <f t="shared" si="34"/>
        <v>4.1994750656167978E-2</v>
      </c>
      <c r="F188" s="21">
        <f t="shared" si="34"/>
        <v>2.0189783969311529E-4</v>
      </c>
    </row>
    <row r="189" spans="2:6">
      <c r="B189" s="15" t="s">
        <v>140</v>
      </c>
      <c r="C189" s="21">
        <f t="shared" ref="C189:F189" si="35">C78/$G78</f>
        <v>0.65978435420968107</v>
      </c>
      <c r="D189" s="21">
        <f t="shared" si="35"/>
        <v>0.28699242945629727</v>
      </c>
      <c r="E189" s="21">
        <f t="shared" si="35"/>
        <v>4.9552649690295936E-2</v>
      </c>
      <c r="F189" s="21">
        <f t="shared" si="35"/>
        <v>3.670566643725625E-3</v>
      </c>
    </row>
    <row r="190" spans="2:6">
      <c r="B190" s="15" t="s">
        <v>141</v>
      </c>
      <c r="C190" s="21">
        <f t="shared" ref="C190:F190" si="36">C79/$G79</f>
        <v>0.71859572133845306</v>
      </c>
      <c r="D190" s="21">
        <f t="shared" si="36"/>
        <v>0.21777290181020298</v>
      </c>
      <c r="E190" s="21">
        <f t="shared" si="36"/>
        <v>6.3357103675260554E-2</v>
      </c>
      <c r="F190" s="21">
        <f t="shared" si="36"/>
        <v>2.7427317608337906E-4</v>
      </c>
    </row>
    <row r="191" spans="2:6">
      <c r="B191" s="15" t="s">
        <v>142</v>
      </c>
      <c r="C191" s="21">
        <f t="shared" ref="C191:F191" si="37">C80/$G80</f>
        <v>0.76300431362598331</v>
      </c>
      <c r="D191" s="21">
        <f t="shared" si="37"/>
        <v>0.17508246637909164</v>
      </c>
      <c r="E191" s="21">
        <f t="shared" si="37"/>
        <v>6.1913219994925148E-2</v>
      </c>
      <c r="F191" s="21">
        <f t="shared" si="37"/>
        <v>0</v>
      </c>
    </row>
    <row r="192" spans="2:6">
      <c r="B192" s="15" t="s">
        <v>143</v>
      </c>
      <c r="C192" s="21">
        <f t="shared" ref="C192:F192" si="38">C81/$G81</f>
        <v>0.8082758620689654</v>
      </c>
      <c r="D192" s="21">
        <f t="shared" si="38"/>
        <v>0.15494252873563219</v>
      </c>
      <c r="E192" s="21">
        <f t="shared" si="38"/>
        <v>3.6551724137931035E-2</v>
      </c>
      <c r="F192" s="21">
        <f t="shared" si="38"/>
        <v>0</v>
      </c>
    </row>
    <row r="193" spans="2:6">
      <c r="B193" s="15" t="s">
        <v>144</v>
      </c>
      <c r="C193" s="21">
        <f t="shared" ref="C193:F193" si="39">C82/$G82</f>
        <v>0.70569280343716434</v>
      </c>
      <c r="D193" s="21">
        <f t="shared" si="39"/>
        <v>0.21374865735767989</v>
      </c>
      <c r="E193" s="21">
        <f t="shared" si="39"/>
        <v>7.9484425349086993E-2</v>
      </c>
      <c r="F193" s="21">
        <f t="shared" si="39"/>
        <v>8.0558539205155739E-4</v>
      </c>
    </row>
    <row r="194" spans="2:6">
      <c r="B194" s="15" t="s">
        <v>145</v>
      </c>
      <c r="C194" s="21">
        <f t="shared" ref="C194:F194" si="40">C83/$G83</f>
        <v>0.64880662445202142</v>
      </c>
      <c r="D194" s="21">
        <f t="shared" si="40"/>
        <v>0.29663906478324403</v>
      </c>
      <c r="E194" s="21">
        <f t="shared" si="40"/>
        <v>4.3351193375547978E-2</v>
      </c>
      <c r="F194" s="21">
        <f t="shared" si="40"/>
        <v>1.1203117389186557E-2</v>
      </c>
    </row>
    <row r="195" spans="2:6">
      <c r="B195" s="15" t="s">
        <v>146</v>
      </c>
      <c r="C195" s="21">
        <f t="shared" ref="C195:F195" si="41">C84/$G84</f>
        <v>0.81645569620253156</v>
      </c>
      <c r="D195" s="21">
        <f t="shared" si="41"/>
        <v>0.12090790048013968</v>
      </c>
      <c r="E195" s="21">
        <f t="shared" si="41"/>
        <v>3.5573985159319074E-2</v>
      </c>
      <c r="F195" s="21">
        <f t="shared" si="41"/>
        <v>2.6844172850283718E-2</v>
      </c>
    </row>
    <row r="196" spans="2:6">
      <c r="B196" s="15" t="s">
        <v>147</v>
      </c>
      <c r="C196" s="21">
        <f t="shared" ref="C196:F196" si="42">C85/$G85</f>
        <v>0.74186271350306154</v>
      </c>
      <c r="D196" s="21">
        <f t="shared" si="42"/>
        <v>0.20077344505317435</v>
      </c>
      <c r="E196" s="21">
        <f t="shared" si="42"/>
        <v>5.6397035127296165E-2</v>
      </c>
      <c r="F196" s="21">
        <f t="shared" si="42"/>
        <v>9.6680631646793417E-4</v>
      </c>
    </row>
    <row r="197" spans="2:6">
      <c r="B197" s="15" t="s">
        <v>148</v>
      </c>
      <c r="C197" s="21">
        <f t="shared" ref="C197:F197" si="43">C86/$G86</f>
        <v>0.76139782457764404</v>
      </c>
      <c r="D197" s="21">
        <f t="shared" si="43"/>
        <v>0.19277944920157369</v>
      </c>
      <c r="E197" s="21">
        <f t="shared" si="43"/>
        <v>4.512844249016431E-2</v>
      </c>
      <c r="F197" s="21">
        <f t="shared" si="43"/>
        <v>6.9428373061791249E-4</v>
      </c>
    </row>
    <row r="198" spans="2:6">
      <c r="B198" s="15" t="s">
        <v>149</v>
      </c>
      <c r="C198" s="21">
        <f t="shared" ref="C198:F198" si="44">C87/$G87</f>
        <v>0.75992272567615038</v>
      </c>
      <c r="D198" s="21">
        <f t="shared" si="44"/>
        <v>0.21390937829293993</v>
      </c>
      <c r="E198" s="21">
        <f t="shared" si="44"/>
        <v>1.9845451352300668E-2</v>
      </c>
      <c r="F198" s="21">
        <f t="shared" si="44"/>
        <v>6.3224446786090622E-3</v>
      </c>
    </row>
    <row r="199" spans="2:6">
      <c r="B199" s="15" t="s">
        <v>150</v>
      </c>
      <c r="C199" s="21">
        <f t="shared" ref="C199:F199" si="45">C88/$G88</f>
        <v>0.60737303428718736</v>
      </c>
      <c r="D199" s="21">
        <f t="shared" si="45"/>
        <v>0.3397782933745811</v>
      </c>
      <c r="E199" s="21">
        <f t="shared" si="45"/>
        <v>4.9755091518432583E-2</v>
      </c>
      <c r="F199" s="21">
        <f t="shared" si="45"/>
        <v>2.8357824181490074E-3</v>
      </c>
    </row>
    <row r="200" spans="2:6">
      <c r="B200" s="15" t="s">
        <v>151</v>
      </c>
      <c r="C200" s="21">
        <f t="shared" ref="C200:F200" si="46">C89/$G89</f>
        <v>0.84311446833236481</v>
      </c>
      <c r="D200" s="21">
        <f t="shared" si="46"/>
        <v>0.12027890761185356</v>
      </c>
      <c r="E200" s="21">
        <f t="shared" si="46"/>
        <v>3.6606624055781523E-2</v>
      </c>
      <c r="F200" s="21">
        <f t="shared" si="46"/>
        <v>0</v>
      </c>
    </row>
    <row r="201" spans="2:6">
      <c r="B201" s="15" t="s">
        <v>152</v>
      </c>
      <c r="C201" s="21">
        <f t="shared" ref="C201:F201" si="47">C90/$G90</f>
        <v>0.67166140904311256</v>
      </c>
      <c r="D201" s="21">
        <f t="shared" si="47"/>
        <v>0.26366982124079913</v>
      </c>
      <c r="E201" s="21">
        <f t="shared" si="47"/>
        <v>6.2828601472134593E-2</v>
      </c>
      <c r="F201" s="21">
        <f t="shared" si="47"/>
        <v>1.8401682439537332E-3</v>
      </c>
    </row>
    <row r="202" spans="2:6">
      <c r="B202" s="15" t="s">
        <v>153</v>
      </c>
      <c r="C202" s="21">
        <f t="shared" ref="C202:F202" si="48">C91/$G91</f>
        <v>0.42107195301027905</v>
      </c>
      <c r="D202" s="21">
        <f t="shared" si="48"/>
        <v>0.46402349486049932</v>
      </c>
      <c r="E202" s="21">
        <f t="shared" si="48"/>
        <v>0.11490455212922174</v>
      </c>
      <c r="F202" s="21">
        <f t="shared" si="48"/>
        <v>3.6710719530102793E-4</v>
      </c>
    </row>
    <row r="203" spans="2:6">
      <c r="B203" s="15" t="s">
        <v>154</v>
      </c>
      <c r="C203" s="21">
        <f t="shared" ref="C203:F203" si="49">C92/$G92</f>
        <v>0.57957092539225108</v>
      </c>
      <c r="D203" s="21">
        <f t="shared" si="49"/>
        <v>0.34774255523535058</v>
      </c>
      <c r="E203" s="21">
        <f t="shared" si="49"/>
        <v>6.9164265129683003E-2</v>
      </c>
      <c r="F203" s="21">
        <f t="shared" si="49"/>
        <v>3.5222542427153377E-3</v>
      </c>
    </row>
    <row r="204" spans="2:6">
      <c r="B204" s="15" t="s">
        <v>155</v>
      </c>
      <c r="C204" s="21">
        <f t="shared" ref="C204:F204" si="50">C93/$G93</f>
        <v>0.62242128121606943</v>
      </c>
      <c r="D204" s="21">
        <f t="shared" si="50"/>
        <v>0.31948968512486425</v>
      </c>
      <c r="E204" s="21">
        <f t="shared" si="50"/>
        <v>5.510314875135721E-2</v>
      </c>
      <c r="F204" s="21">
        <f t="shared" si="50"/>
        <v>3.2573289902280127E-3</v>
      </c>
    </row>
    <row r="205" spans="2:6">
      <c r="B205" s="15" t="s">
        <v>156</v>
      </c>
      <c r="C205" s="21">
        <f t="shared" ref="C205:F205" si="51">C94/$G94</f>
        <v>0.63403499873193003</v>
      </c>
      <c r="D205" s="21">
        <f t="shared" si="51"/>
        <v>0.31042353537915296</v>
      </c>
      <c r="E205" s="21">
        <f t="shared" si="51"/>
        <v>4.7425817905148368E-2</v>
      </c>
      <c r="F205" s="21">
        <f t="shared" si="51"/>
        <v>8.1156479837687038E-3</v>
      </c>
    </row>
    <row r="206" spans="2:6">
      <c r="B206" s="15" t="s">
        <v>157</v>
      </c>
      <c r="C206" s="21">
        <f t="shared" ref="C206:F206" si="52">C95/$G95</f>
        <v>0.69947368421052625</v>
      </c>
      <c r="D206" s="21">
        <f t="shared" si="52"/>
        <v>0.25684210526315787</v>
      </c>
      <c r="E206" s="21">
        <f t="shared" si="52"/>
        <v>4.3684210526315791E-2</v>
      </c>
      <c r="F206" s="21">
        <f t="shared" si="52"/>
        <v>0</v>
      </c>
    </row>
    <row r="207" spans="2:6">
      <c r="B207" s="15" t="s">
        <v>158</v>
      </c>
      <c r="C207" s="21">
        <f t="shared" ref="C207:F207" si="53">C96/$G96</f>
        <v>0.60555555555555551</v>
      </c>
      <c r="D207" s="21">
        <f t="shared" si="53"/>
        <v>0.31736111111111109</v>
      </c>
      <c r="E207" s="21">
        <f t="shared" si="53"/>
        <v>7.2222222222222215E-2</v>
      </c>
      <c r="F207" s="21">
        <f t="shared" si="53"/>
        <v>4.8611111111111103E-3</v>
      </c>
    </row>
    <row r="208" spans="2:6">
      <c r="B208" s="15" t="s">
        <v>159</v>
      </c>
      <c r="C208" s="21">
        <f t="shared" ref="C208:F208" si="54">C97/$G97</f>
        <v>0.62400255346313438</v>
      </c>
      <c r="D208" s="21">
        <f t="shared" si="54"/>
        <v>0.29588254069581871</v>
      </c>
      <c r="E208" s="21">
        <f t="shared" si="54"/>
        <v>8.0114905841046913E-2</v>
      </c>
      <c r="F208" s="21">
        <f t="shared" si="54"/>
        <v>0</v>
      </c>
    </row>
    <row r="209" spans="2:6">
      <c r="B209" s="15" t="s">
        <v>160</v>
      </c>
      <c r="C209" s="21">
        <f t="shared" ref="C209:F209" si="55">C98/$G98</f>
        <v>0.78106139438085331</v>
      </c>
      <c r="D209" s="21">
        <f t="shared" si="55"/>
        <v>0.15733610822060354</v>
      </c>
      <c r="E209" s="21">
        <f t="shared" si="55"/>
        <v>6.1394380853277843E-2</v>
      </c>
      <c r="F209" s="21">
        <f t="shared" si="55"/>
        <v>2.081165452653486E-4</v>
      </c>
    </row>
    <row r="210" spans="2:6">
      <c r="B210" s="15" t="s">
        <v>161</v>
      </c>
      <c r="C210" s="21">
        <f t="shared" ref="C210:F210" si="56">C99/$G99</f>
        <v>0.74449760765550244</v>
      </c>
      <c r="D210" s="21">
        <f t="shared" si="56"/>
        <v>0.16937799043062202</v>
      </c>
      <c r="E210" s="21">
        <f t="shared" si="56"/>
        <v>8.3492822966507188E-2</v>
      </c>
      <c r="F210" s="21">
        <f t="shared" si="56"/>
        <v>2.3923444976076558E-3</v>
      </c>
    </row>
    <row r="211" spans="2:6">
      <c r="B211" s="15" t="s">
        <v>162</v>
      </c>
      <c r="C211" s="21">
        <f t="shared" ref="C211:F211" si="57">C100/$G100</f>
        <v>0.67979116815314333</v>
      </c>
      <c r="D211" s="21">
        <f t="shared" si="57"/>
        <v>0.26408527300413315</v>
      </c>
      <c r="E211" s="21">
        <f t="shared" si="57"/>
        <v>5.6341092016532521E-2</v>
      </c>
      <c r="F211" s="21">
        <f t="shared" si="57"/>
        <v>0</v>
      </c>
    </row>
    <row r="212" spans="2:6">
      <c r="B212" s="15" t="s">
        <v>163</v>
      </c>
      <c r="C212" s="21">
        <f t="shared" ref="C212:F212" si="58">C101/$G101</f>
        <v>0.64068725099601598</v>
      </c>
      <c r="D212" s="21">
        <f t="shared" si="58"/>
        <v>0.29531872509960161</v>
      </c>
      <c r="E212" s="21">
        <f t="shared" si="58"/>
        <v>5.9511952191235069E-2</v>
      </c>
      <c r="F212" s="21">
        <f t="shared" si="58"/>
        <v>4.2330677290836659E-3</v>
      </c>
    </row>
    <row r="213" spans="2:6">
      <c r="B213" s="15" t="s">
        <v>164</v>
      </c>
      <c r="C213" s="21">
        <f t="shared" ref="C213:F213" si="59">C102/$G102</f>
        <v>0.66206664422753281</v>
      </c>
      <c r="D213" s="21">
        <f t="shared" si="59"/>
        <v>0.28542578256479301</v>
      </c>
      <c r="E213" s="21">
        <f t="shared" si="59"/>
        <v>5.2844160215415686E-2</v>
      </c>
      <c r="F213" s="21">
        <f t="shared" si="59"/>
        <v>0</v>
      </c>
    </row>
    <row r="214" spans="2:6">
      <c r="B214" s="15" t="s">
        <v>165</v>
      </c>
      <c r="C214" s="21">
        <f t="shared" ref="C214:F214" si="60">C103/$G103</f>
        <v>0.69088249634324717</v>
      </c>
      <c r="D214" s="21">
        <f t="shared" si="60"/>
        <v>0.26352998537298877</v>
      </c>
      <c r="E214" s="21">
        <f t="shared" si="60"/>
        <v>4.1930765480253533E-2</v>
      </c>
      <c r="F214" s="21">
        <f t="shared" si="60"/>
        <v>3.6567528035104822E-3</v>
      </c>
    </row>
    <row r="215" spans="2:6">
      <c r="B215" s="15" t="s">
        <v>166</v>
      </c>
      <c r="C215" s="21">
        <f t="shared" ref="C215:F215" si="61">C104/$G104</f>
        <v>0.64730878186968843</v>
      </c>
      <c r="D215" s="21">
        <f t="shared" si="61"/>
        <v>0.2821057601510859</v>
      </c>
      <c r="E215" s="21">
        <f t="shared" si="61"/>
        <v>6.043437204910293E-2</v>
      </c>
      <c r="F215" s="21">
        <f t="shared" si="61"/>
        <v>1.0151085930122757E-2</v>
      </c>
    </row>
    <row r="216" spans="2:6">
      <c r="B216" s="15" t="s">
        <v>167</v>
      </c>
      <c r="C216" s="21">
        <f t="shared" ref="C216:F216" si="62">C105/$G105</f>
        <v>0.50509164969450104</v>
      </c>
      <c r="D216" s="21">
        <f t="shared" si="62"/>
        <v>0.46734555329260014</v>
      </c>
      <c r="E216" s="21">
        <f t="shared" si="62"/>
        <v>2.7155465037338761E-2</v>
      </c>
      <c r="F216" s="21">
        <f t="shared" si="62"/>
        <v>5.4310930074677531E-4</v>
      </c>
    </row>
    <row r="217" spans="2:6">
      <c r="B217" s="15" t="s">
        <v>168</v>
      </c>
      <c r="C217" s="21">
        <f t="shared" ref="C217:F217" si="63">C106/$G106</f>
        <v>0.77244897959183678</v>
      </c>
      <c r="D217" s="21">
        <f t="shared" si="63"/>
        <v>0.17387755102040817</v>
      </c>
      <c r="E217" s="21">
        <f t="shared" si="63"/>
        <v>5.3469387755102044E-2</v>
      </c>
      <c r="F217" s="21">
        <f t="shared" si="63"/>
        <v>0</v>
      </c>
    </row>
    <row r="218" spans="2:6">
      <c r="B218" s="15" t="s">
        <v>169</v>
      </c>
      <c r="C218" s="21">
        <f t="shared" ref="C218:F218" si="64">C107/$G107</f>
        <v>0.34937402190923317</v>
      </c>
      <c r="D218" s="21">
        <f t="shared" si="64"/>
        <v>0.54068857589984354</v>
      </c>
      <c r="E218" s="21">
        <f t="shared" si="64"/>
        <v>0.11032863849765258</v>
      </c>
      <c r="F218" s="21">
        <f t="shared" si="64"/>
        <v>0</v>
      </c>
    </row>
    <row r="219" spans="2:6">
      <c r="B219" s="15" t="s">
        <v>170</v>
      </c>
      <c r="C219" s="21">
        <f t="shared" ref="C219:F219" si="65">C108/$G108</f>
        <v>0.84353741496598633</v>
      </c>
      <c r="D219" s="21">
        <f t="shared" si="65"/>
        <v>9.2718568909045104E-2</v>
      </c>
      <c r="E219" s="21">
        <f t="shared" si="65"/>
        <v>6.3744016124968508E-2</v>
      </c>
      <c r="F219" s="21">
        <f t="shared" si="65"/>
        <v>0</v>
      </c>
    </row>
    <row r="220" spans="2:6">
      <c r="B220" s="15" t="s">
        <v>171</v>
      </c>
      <c r="C220" s="21">
        <f t="shared" ref="C220:F220" si="66">C109/$G109</f>
        <v>0.82296752281893448</v>
      </c>
      <c r="D220" s="21">
        <f t="shared" si="66"/>
        <v>0.14030991296964551</v>
      </c>
      <c r="E220" s="21">
        <f t="shared" si="66"/>
        <v>3.6722564211420082E-2</v>
      </c>
      <c r="F220" s="21">
        <f t="shared" si="66"/>
        <v>0</v>
      </c>
    </row>
    <row r="221" spans="2:6">
      <c r="B221" s="15" t="s">
        <v>172</v>
      </c>
      <c r="C221" s="21">
        <f t="shared" ref="C221:F221" si="67">C110/$G110</f>
        <v>0.63321385902031058</v>
      </c>
      <c r="D221" s="21">
        <f t="shared" si="67"/>
        <v>0.30609318996415769</v>
      </c>
      <c r="E221" s="21">
        <f t="shared" si="67"/>
        <v>6.0692951015531661E-2</v>
      </c>
      <c r="F221" s="21">
        <f t="shared" si="67"/>
        <v>0</v>
      </c>
    </row>
    <row r="222" spans="2:6">
      <c r="B222" s="15" t="s">
        <v>173</v>
      </c>
      <c r="C222" s="21">
        <f t="shared" ref="C222:F222" si="68">C111/$G111</f>
        <v>0.68734422597618394</v>
      </c>
      <c r="D222" s="21">
        <f t="shared" si="68"/>
        <v>0.19329825533093328</v>
      </c>
      <c r="E222" s="21">
        <f t="shared" si="68"/>
        <v>6.8402104680144016E-2</v>
      </c>
      <c r="F222" s="21">
        <f t="shared" si="68"/>
        <v>5.1232345610634174E-2</v>
      </c>
    </row>
    <row r="223" spans="2:6">
      <c r="B223" s="15" t="s">
        <v>174</v>
      </c>
      <c r="C223" s="21">
        <f t="shared" ref="C223:F223" si="69">C112/$G112</f>
        <v>0.69239219994507017</v>
      </c>
      <c r="D223" s="21">
        <f t="shared" si="69"/>
        <v>0.22329030486130189</v>
      </c>
      <c r="E223" s="21">
        <f t="shared" si="69"/>
        <v>8.2120296621807212E-2</v>
      </c>
      <c r="F223" s="21">
        <f t="shared" si="69"/>
        <v>1.9225487503433127E-3</v>
      </c>
    </row>
    <row r="224" spans="2:6">
      <c r="B224" s="15" t="s">
        <v>175</v>
      </c>
      <c r="C224" s="21">
        <f t="shared" ref="C224:F224" si="70">C113/$G113</f>
        <v>0.94119318181818179</v>
      </c>
      <c r="D224" s="21">
        <f t="shared" si="70"/>
        <v>0</v>
      </c>
      <c r="E224" s="21">
        <f t="shared" si="70"/>
        <v>5.909090909090909E-2</v>
      </c>
      <c r="F224" s="21">
        <f t="shared" si="70"/>
        <v>0</v>
      </c>
    </row>
    <row r="225" spans="2:6">
      <c r="B225" s="15" t="s">
        <v>176</v>
      </c>
      <c r="C225" s="21">
        <f t="shared" ref="C225:F225" si="71">C114/$G114</f>
        <v>0.62388724035608312</v>
      </c>
      <c r="D225" s="21">
        <f t="shared" si="71"/>
        <v>0.31800197823936699</v>
      </c>
      <c r="E225" s="21">
        <f t="shared" si="71"/>
        <v>5.6874381800197819E-2</v>
      </c>
      <c r="F225" s="21">
        <f t="shared" si="71"/>
        <v>9.8911968348170147E-4</v>
      </c>
    </row>
    <row r="226" spans="2:6">
      <c r="B226" s="15" t="s">
        <v>177</v>
      </c>
      <c r="C226" s="21">
        <f t="shared" ref="C226:F226" si="72">C115/$G115</f>
        <v>0.62951379016206999</v>
      </c>
      <c r="D226" s="21">
        <f t="shared" si="72"/>
        <v>0.29314756895081034</v>
      </c>
      <c r="E226" s="21">
        <f t="shared" si="72"/>
        <v>6.3690645436451518E-2</v>
      </c>
      <c r="F226" s="21">
        <f t="shared" si="72"/>
        <v>1.3932328689223769E-2</v>
      </c>
    </row>
    <row r="227" spans="2:6">
      <c r="B227" s="15" t="s">
        <v>178</v>
      </c>
      <c r="C227" s="21">
        <f t="shared" ref="C227:F227" si="73">C116/$G116</f>
        <v>0.66868580458256521</v>
      </c>
      <c r="D227" s="21">
        <f t="shared" si="73"/>
        <v>0.27943112983934687</v>
      </c>
      <c r="E227" s="21">
        <f t="shared" si="73"/>
        <v>5.1883065578087965E-2</v>
      </c>
      <c r="F227" s="21">
        <f t="shared" si="73"/>
        <v>2.633658151171978E-4</v>
      </c>
    </row>
    <row r="228" spans="2:6">
      <c r="B228" s="15" t="s">
        <v>179</v>
      </c>
      <c r="C228" s="21">
        <f t="shared" ref="C228:F228" si="74">C117/$G117</f>
        <v>0.65910304324612923</v>
      </c>
      <c r="D228" s="21">
        <f t="shared" si="74"/>
        <v>0.28563801388147353</v>
      </c>
      <c r="E228" s="21">
        <f t="shared" si="74"/>
        <v>5.5258942872397215E-2</v>
      </c>
      <c r="F228" s="21">
        <f t="shared" si="74"/>
        <v>0</v>
      </c>
    </row>
    <row r="229" spans="2:6">
      <c r="B229" s="15" t="s">
        <v>180</v>
      </c>
      <c r="C229" s="21">
        <f t="shared" ref="C229:F229" si="75">C118/$G118</f>
        <v>0.73984710941232679</v>
      </c>
      <c r="D229" s="21">
        <f t="shared" si="75"/>
        <v>0.20759675107501194</v>
      </c>
      <c r="E229" s="21">
        <f t="shared" si="75"/>
        <v>5.231724796942188E-2</v>
      </c>
      <c r="F229" s="21">
        <f t="shared" si="75"/>
        <v>0</v>
      </c>
    </row>
    <row r="230" spans="2:6">
      <c r="B230" s="15" t="s">
        <v>181</v>
      </c>
      <c r="C230" s="21">
        <f t="shared" ref="C230:F230" si="76">C119/$G119</f>
        <v>0.67081637538903516</v>
      </c>
      <c r="D230" s="21">
        <f t="shared" si="76"/>
        <v>0.2398850849892267</v>
      </c>
      <c r="E230" s="21">
        <f t="shared" si="76"/>
        <v>6.3442662197749577E-2</v>
      </c>
      <c r="F230" s="21">
        <f t="shared" si="76"/>
        <v>2.5855877423988507E-2</v>
      </c>
    </row>
    <row r="231" spans="2:6">
      <c r="B231" s="15" t="s">
        <v>182</v>
      </c>
      <c r="C231" s="21">
        <f t="shared" ref="C231:F231" si="77">C120/$G120</f>
        <v>0.71374216651745748</v>
      </c>
      <c r="D231" s="21">
        <f t="shared" si="77"/>
        <v>0.22090420769919425</v>
      </c>
      <c r="E231" s="21">
        <f t="shared" si="77"/>
        <v>5.2148612354521041E-2</v>
      </c>
      <c r="F231" s="21">
        <f t="shared" si="77"/>
        <v>1.342882721575649E-2</v>
      </c>
    </row>
    <row r="232" spans="2:6">
      <c r="B232" s="15" t="s">
        <v>183</v>
      </c>
      <c r="C232" s="21">
        <f t="shared" ref="C232:F232" si="78">C121/$G121</f>
        <v>0.63539119804400979</v>
      </c>
      <c r="D232" s="21">
        <f t="shared" si="78"/>
        <v>0.29614914425427874</v>
      </c>
      <c r="E232" s="21">
        <f t="shared" si="78"/>
        <v>6.662591687041565E-2</v>
      </c>
      <c r="F232" s="21">
        <f t="shared" si="78"/>
        <v>1.8337408312958435E-3</v>
      </c>
    </row>
    <row r="233" spans="2:6">
      <c r="B233" s="15" t="s">
        <v>184</v>
      </c>
      <c r="C233" s="21">
        <f t="shared" ref="C233:F233" si="79">C122/$G122</f>
        <v>0.70438737292669873</v>
      </c>
      <c r="D233" s="21">
        <f t="shared" si="79"/>
        <v>0.2279293739967897</v>
      </c>
      <c r="E233" s="21">
        <f t="shared" si="79"/>
        <v>6.768325307651149E-2</v>
      </c>
      <c r="F233" s="21">
        <f t="shared" si="79"/>
        <v>0</v>
      </c>
    </row>
    <row r="234" spans="2:6">
      <c r="B234" s="15" t="s">
        <v>185</v>
      </c>
      <c r="C234" s="21">
        <f t="shared" ref="C234:F234" si="80">C123/$G123</f>
        <v>0.91816993464052277</v>
      </c>
      <c r="D234" s="21">
        <f t="shared" si="80"/>
        <v>4.3660130718954249E-2</v>
      </c>
      <c r="E234" s="21">
        <f t="shared" si="80"/>
        <v>3.8169934640522873E-2</v>
      </c>
      <c r="F234" s="21">
        <f t="shared" si="80"/>
        <v>0</v>
      </c>
    </row>
    <row r="235" spans="2:6">
      <c r="B235" s="15" t="s">
        <v>186</v>
      </c>
      <c r="C235" s="21">
        <f t="shared" ref="C235:F235" si="81">C124/$G124</f>
        <v>0.76228038723556835</v>
      </c>
      <c r="D235" s="21">
        <f t="shared" si="81"/>
        <v>0.16278235926855503</v>
      </c>
      <c r="E235" s="21">
        <f t="shared" si="81"/>
        <v>7.4937253495876655E-2</v>
      </c>
      <c r="F235" s="21">
        <f t="shared" si="81"/>
        <v>0</v>
      </c>
    </row>
    <row r="236" spans="2:6">
      <c r="B236" s="15" t="s">
        <v>187</v>
      </c>
      <c r="C236" s="21">
        <f t="shared" ref="C236:F236" si="82">C125/$G125</f>
        <v>0.67649769585253461</v>
      </c>
      <c r="D236" s="21">
        <f t="shared" si="82"/>
        <v>0.26850998463901693</v>
      </c>
      <c r="E236" s="21">
        <f t="shared" si="82"/>
        <v>5.4070660522273432E-2</v>
      </c>
      <c r="F236" s="21">
        <f t="shared" si="82"/>
        <v>9.2165898617511521E-4</v>
      </c>
    </row>
    <row r="237" spans="2:6">
      <c r="B237" s="15" t="s">
        <v>188</v>
      </c>
      <c r="C237" s="21">
        <f t="shared" ref="C237:F237" si="83">C126/$G126</f>
        <v>0.7128340233345879</v>
      </c>
      <c r="D237" s="21">
        <f t="shared" si="83"/>
        <v>0.1516748212269477</v>
      </c>
      <c r="E237" s="21">
        <f t="shared" si="83"/>
        <v>6.5863756115920213E-2</v>
      </c>
      <c r="F237" s="21">
        <f t="shared" si="83"/>
        <v>6.925103500188183E-2</v>
      </c>
    </row>
    <row r="238" spans="2:6">
      <c r="B238" s="15" t="s">
        <v>189</v>
      </c>
      <c r="C238" s="21">
        <f t="shared" ref="C238:F238" si="84">C127/$G127</f>
        <v>0.66577896138482029</v>
      </c>
      <c r="D238" s="21">
        <f t="shared" si="84"/>
        <v>0.2866178428761651</v>
      </c>
      <c r="E238" s="21">
        <f t="shared" si="84"/>
        <v>4.7603195739014649E-2</v>
      </c>
      <c r="F238" s="21">
        <f t="shared" si="84"/>
        <v>0</v>
      </c>
    </row>
    <row r="239" spans="2:6">
      <c r="B239" s="15" t="s">
        <v>190</v>
      </c>
      <c r="C239" s="21">
        <f t="shared" ref="C239:F239" si="85">C128/$G128</f>
        <v>0.62109375</v>
      </c>
      <c r="D239" s="21">
        <f t="shared" si="85"/>
        <v>0.3203125</v>
      </c>
      <c r="E239" s="21">
        <f t="shared" si="85"/>
        <v>5.3185096153846152E-2</v>
      </c>
      <c r="F239" s="21">
        <f t="shared" si="85"/>
        <v>5.408653846153846E-3</v>
      </c>
    </row>
    <row r="240" spans="2:6">
      <c r="B240" s="15" t="s">
        <v>191</v>
      </c>
      <c r="C240" s="21">
        <f t="shared" ref="C240:F240" si="86">C129/$G129</f>
        <v>0.74724264705882359</v>
      </c>
      <c r="D240" s="21">
        <f t="shared" si="86"/>
        <v>0.21231617647058823</v>
      </c>
      <c r="E240" s="21">
        <f t="shared" si="86"/>
        <v>3.9062499999999993E-2</v>
      </c>
      <c r="F240" s="21">
        <f t="shared" si="86"/>
        <v>1.1488970588235295E-3</v>
      </c>
    </row>
    <row r="241" spans="2:6">
      <c r="B241" s="15" t="s">
        <v>192</v>
      </c>
      <c r="C241" s="21">
        <f t="shared" ref="C241:F241" si="87">C130/$G130</f>
        <v>0.74982578397212551</v>
      </c>
      <c r="D241" s="21">
        <f t="shared" si="87"/>
        <v>0.21626016260162603</v>
      </c>
      <c r="E241" s="21">
        <f t="shared" si="87"/>
        <v>3.391405342624855E-2</v>
      </c>
      <c r="F241" s="21">
        <f t="shared" si="87"/>
        <v>0</v>
      </c>
    </row>
    <row r="242" spans="2:6">
      <c r="B242" s="15" t="s">
        <v>193</v>
      </c>
      <c r="C242" s="21">
        <f t="shared" ref="C242:F242" si="88">C131/$G131</f>
        <v>0.71818181818181814</v>
      </c>
      <c r="D242" s="21">
        <f t="shared" si="88"/>
        <v>0.2358288770053476</v>
      </c>
      <c r="E242" s="21">
        <f t="shared" si="88"/>
        <v>4.5989304812834225E-2</v>
      </c>
      <c r="F242" s="21">
        <f t="shared" si="88"/>
        <v>0</v>
      </c>
    </row>
    <row r="243" spans="2:6">
      <c r="B243" s="15" t="s">
        <v>194</v>
      </c>
      <c r="C243" s="21">
        <f t="shared" ref="C243:F243" si="89">C132/$G132</f>
        <v>0.69685721356099983</v>
      </c>
      <c r="D243" s="21">
        <f t="shared" si="89"/>
        <v>0.25216530561742145</v>
      </c>
      <c r="E243" s="21">
        <f t="shared" si="89"/>
        <v>5.1224944320712694E-2</v>
      </c>
      <c r="F243" s="21">
        <f t="shared" si="89"/>
        <v>0</v>
      </c>
    </row>
    <row r="244" spans="2:6">
      <c r="B244" s="15" t="s">
        <v>195</v>
      </c>
      <c r="C244" s="21">
        <f t="shared" ref="C244:F244" si="90">C133/$G133</f>
        <v>0.8256846780162842</v>
      </c>
      <c r="D244" s="21">
        <f t="shared" si="90"/>
        <v>0.10288675055514433</v>
      </c>
      <c r="E244" s="21">
        <f t="shared" si="90"/>
        <v>7.1428571428571425E-2</v>
      </c>
      <c r="F244" s="21">
        <f t="shared" si="90"/>
        <v>0</v>
      </c>
    </row>
    <row r="245" spans="2:6">
      <c r="B245" s="15" t="s">
        <v>196</v>
      </c>
      <c r="C245" s="21">
        <f t="shared" ref="C245:F245" si="91">C134/$G134</f>
        <v>0.8380229997553218</v>
      </c>
      <c r="D245" s="21">
        <f t="shared" si="91"/>
        <v>0.11132860288720332</v>
      </c>
      <c r="E245" s="21">
        <f t="shared" si="91"/>
        <v>5.0159040861267434E-2</v>
      </c>
      <c r="F245" s="21">
        <f t="shared" si="91"/>
        <v>7.3403474431123076E-4</v>
      </c>
    </row>
    <row r="246" spans="2:6">
      <c r="B246" s="15" t="s">
        <v>197</v>
      </c>
      <c r="C246" s="21">
        <f t="shared" ref="C246:F246" si="92">C135/$G135</f>
        <v>0.74951597289448202</v>
      </c>
      <c r="D246" s="21">
        <f t="shared" si="92"/>
        <v>0.19869312681510168</v>
      </c>
      <c r="E246" s="21">
        <f t="shared" si="92"/>
        <v>4.8886737657308811E-2</v>
      </c>
      <c r="F246" s="21">
        <f t="shared" si="92"/>
        <v>2.9041626331074537E-3</v>
      </c>
    </row>
    <row r="247" spans="2:6">
      <c r="B247" s="15" t="s">
        <v>198</v>
      </c>
      <c r="C247" s="21">
        <f t="shared" ref="C247:F247" si="93">C136/$G136</f>
        <v>0.75298416565164439</v>
      </c>
      <c r="D247" s="21">
        <f t="shared" si="93"/>
        <v>0.20341047503045068</v>
      </c>
      <c r="E247" s="21">
        <f t="shared" si="93"/>
        <v>3.3373934226552986E-2</v>
      </c>
      <c r="F247" s="21">
        <f t="shared" si="93"/>
        <v>1.023142509135201E-2</v>
      </c>
    </row>
    <row r="248" spans="2:6">
      <c r="B248" s="15" t="s">
        <v>199</v>
      </c>
      <c r="C248" s="21">
        <f t="shared" ref="C248:F248" si="94">C137/$G137</f>
        <v>0.81366087477531457</v>
      </c>
      <c r="D248" s="21">
        <f t="shared" si="94"/>
        <v>0.10325544238066707</v>
      </c>
      <c r="E248" s="21">
        <f t="shared" si="94"/>
        <v>3.4551627721190331E-2</v>
      </c>
      <c r="F248" s="21">
        <f t="shared" si="94"/>
        <v>4.8532055122828044E-2</v>
      </c>
    </row>
    <row r="249" spans="2:6">
      <c r="B249" s="15" t="s">
        <v>200</v>
      </c>
      <c r="C249" s="21">
        <f t="shared" ref="C249:F249" si="95">C138/$G138</f>
        <v>0.1670076726342711</v>
      </c>
      <c r="D249" s="21">
        <f t="shared" si="95"/>
        <v>0.7419437340153453</v>
      </c>
      <c r="E249" s="21">
        <f t="shared" si="95"/>
        <v>9.1048593350383636E-2</v>
      </c>
      <c r="F249" s="21">
        <f t="shared" si="95"/>
        <v>0</v>
      </c>
    </row>
    <row r="250" spans="2:6">
      <c r="B250" s="15" t="s">
        <v>201</v>
      </c>
      <c r="C250" s="21">
        <f t="shared" ref="C250:F250" si="96">C139/$G139</f>
        <v>0.39611360239162935</v>
      </c>
      <c r="D250" s="21">
        <f t="shared" si="96"/>
        <v>0.54922058509502458</v>
      </c>
      <c r="E250" s="21">
        <f t="shared" si="96"/>
        <v>5.2957505872304078E-2</v>
      </c>
      <c r="F250" s="21">
        <f t="shared" si="96"/>
        <v>1.4947683109118089E-3</v>
      </c>
    </row>
    <row r="251" spans="2:6">
      <c r="B251" s="15" t="s">
        <v>202</v>
      </c>
      <c r="C251" s="21">
        <f t="shared" ref="C251:F251" si="97">C140/$G140</f>
        <v>0.40565457897971724</v>
      </c>
      <c r="D251" s="21">
        <f t="shared" si="97"/>
        <v>0.51608276992419588</v>
      </c>
      <c r="E251" s="21">
        <f t="shared" si="97"/>
        <v>7.7852898996107353E-2</v>
      </c>
      <c r="F251" s="21">
        <f t="shared" si="97"/>
        <v>2.048760499897562E-4</v>
      </c>
    </row>
    <row r="252" spans="2:6">
      <c r="B252" s="15" t="s">
        <v>203</v>
      </c>
      <c r="C252" s="21">
        <f t="shared" ref="C252:F252" si="98">C141/$G141</f>
        <v>0.76407766990291259</v>
      </c>
      <c r="D252" s="21">
        <f t="shared" si="98"/>
        <v>0.21140776699029126</v>
      </c>
      <c r="E252" s="21">
        <f t="shared" si="98"/>
        <v>2.4757281553398056E-2</v>
      </c>
      <c r="F252" s="21">
        <f t="shared" si="98"/>
        <v>0</v>
      </c>
    </row>
    <row r="253" spans="2:6">
      <c r="B253" s="15" t="s">
        <v>204</v>
      </c>
      <c r="C253" s="21">
        <f t="shared" ref="C253:F253" si="99">C142/$G142</f>
        <v>0.80073800738007384</v>
      </c>
      <c r="D253" s="21">
        <f t="shared" si="99"/>
        <v>0.14558872861455888</v>
      </c>
      <c r="E253" s="21">
        <f t="shared" si="99"/>
        <v>5.3337806105333785E-2</v>
      </c>
      <c r="F253" s="21">
        <f t="shared" si="99"/>
        <v>0</v>
      </c>
    </row>
    <row r="254" spans="2:6">
      <c r="B254" s="15" t="s">
        <v>205</v>
      </c>
      <c r="C254" s="21">
        <f t="shared" ref="C254:F254" si="100">C143/$G143</f>
        <v>0.73428648502832472</v>
      </c>
      <c r="D254" s="21">
        <f t="shared" si="100"/>
        <v>0.20609657404909629</v>
      </c>
      <c r="E254" s="21">
        <f t="shared" si="100"/>
        <v>5.2333423253304555E-2</v>
      </c>
      <c r="F254" s="21">
        <f t="shared" si="100"/>
        <v>7.0137577555975184E-3</v>
      </c>
    </row>
    <row r="255" spans="2:6">
      <c r="B255" s="15" t="s">
        <v>206</v>
      </c>
      <c r="C255" s="21">
        <f t="shared" ref="C255:F255" si="101">C144/$G144</f>
        <v>0.81650446066504467</v>
      </c>
      <c r="D255" s="21">
        <f t="shared" si="101"/>
        <v>0.13321167883211679</v>
      </c>
      <c r="E255" s="21">
        <f t="shared" si="101"/>
        <v>3.7915652879156533E-2</v>
      </c>
      <c r="F255" s="21">
        <f t="shared" si="101"/>
        <v>1.2368207623682076E-2</v>
      </c>
    </row>
    <row r="256" spans="2:6">
      <c r="B256" s="15" t="s">
        <v>207</v>
      </c>
      <c r="C256" s="21">
        <f t="shared" ref="C256:F256" si="102">C145/$G145</f>
        <v>0.73749711915187832</v>
      </c>
      <c r="D256" s="21">
        <f t="shared" si="102"/>
        <v>0.16847199815625719</v>
      </c>
      <c r="E256" s="21">
        <f t="shared" si="102"/>
        <v>3.1343627563954833E-2</v>
      </c>
      <c r="F256" s="21">
        <f t="shared" si="102"/>
        <v>6.2687255127909666E-2</v>
      </c>
    </row>
    <row r="257" spans="1:8">
      <c r="B257" s="15" t="s">
        <v>208</v>
      </c>
      <c r="C257" s="21">
        <f t="shared" ref="C257:F257" si="103">C146/$G146</f>
        <v>0.72879330943847065</v>
      </c>
      <c r="D257" s="21">
        <f t="shared" si="103"/>
        <v>0.20525686977299878</v>
      </c>
      <c r="E257" s="21">
        <f t="shared" si="103"/>
        <v>4.9462365591397842E-2</v>
      </c>
      <c r="F257" s="21">
        <f t="shared" si="103"/>
        <v>1.6248506571087219E-2</v>
      </c>
    </row>
    <row r="258" spans="1:8">
      <c r="B258" s="15" t="s">
        <v>209</v>
      </c>
      <c r="C258" s="21">
        <f t="shared" ref="C258:F258" si="104">C147/$G147</f>
        <v>0.80211480362537768</v>
      </c>
      <c r="D258" s="21">
        <f t="shared" si="104"/>
        <v>0.1459214501510574</v>
      </c>
      <c r="E258" s="21">
        <f t="shared" si="104"/>
        <v>5.1661631419939576E-2</v>
      </c>
      <c r="F258" s="21">
        <f t="shared" si="104"/>
        <v>3.0211480362537764E-4</v>
      </c>
    </row>
    <row r="259" spans="1:8">
      <c r="B259" s="15" t="s">
        <v>210</v>
      </c>
      <c r="C259" s="21">
        <f t="shared" ref="C259:F259" si="105">C148/$G148</f>
        <v>0.70109598140152773</v>
      </c>
      <c r="D259" s="21">
        <f t="shared" si="105"/>
        <v>0.19030222517436068</v>
      </c>
      <c r="E259" s="21">
        <f t="shared" si="105"/>
        <v>6.4430421786781794E-2</v>
      </c>
      <c r="F259" s="21">
        <f t="shared" si="105"/>
        <v>4.4171371637329794E-2</v>
      </c>
    </row>
    <row r="260" spans="1:8">
      <c r="B260" s="15" t="s">
        <v>211</v>
      </c>
      <c r="C260" s="21">
        <f t="shared" ref="C260:F260" si="106">C149/$G149</f>
        <v>0.60932548664554098</v>
      </c>
      <c r="D260" s="21">
        <f t="shared" si="106"/>
        <v>0.27523766410140338</v>
      </c>
      <c r="E260" s="21">
        <f t="shared" si="106"/>
        <v>0.1104572204617474</v>
      </c>
      <c r="F260" s="21">
        <f t="shared" si="106"/>
        <v>4.9796287913082844E-3</v>
      </c>
    </row>
    <row r="261" spans="1:8">
      <c r="B261" s="15" t="s">
        <v>212</v>
      </c>
      <c r="C261" s="21">
        <f t="shared" ref="C261:F261" si="107">C150/$G150</f>
        <v>0.7286640726329443</v>
      </c>
      <c r="D261" s="21">
        <f t="shared" si="107"/>
        <v>0.21322957198443582</v>
      </c>
      <c r="E261" s="21">
        <f t="shared" si="107"/>
        <v>4.7211413748378735E-2</v>
      </c>
      <c r="F261" s="21">
        <f t="shared" si="107"/>
        <v>1.0894941634241246E-2</v>
      </c>
    </row>
    <row r="262" spans="1:8">
      <c r="B262" s="15" t="s">
        <v>11</v>
      </c>
      <c r="C262" s="21">
        <f t="shared" ref="C262:F262" si="108">C151/$G151</f>
        <v>0.64982341754957895</v>
      </c>
      <c r="D262" s="21">
        <f t="shared" si="108"/>
        <v>0.28253192067372995</v>
      </c>
      <c r="E262" s="21">
        <f t="shared" si="108"/>
        <v>6.1668024993208365E-2</v>
      </c>
      <c r="F262" s="21">
        <f t="shared" si="108"/>
        <v>5.9766367834827487E-3</v>
      </c>
    </row>
    <row r="264" spans="1:8">
      <c r="A264" s="14" t="s">
        <v>26</v>
      </c>
      <c r="C264" s="16"/>
      <c r="D264" s="16"/>
      <c r="E264" s="16"/>
      <c r="F264" s="16"/>
      <c r="G264" s="16"/>
      <c r="H264" s="16"/>
    </row>
    <row r="265" spans="1:8">
      <c r="C265" s="16"/>
      <c r="D265" s="16"/>
      <c r="E265" s="16"/>
      <c r="F265" s="16"/>
      <c r="G265" s="16"/>
      <c r="H265" s="16"/>
    </row>
    <row r="266" spans="1:8">
      <c r="C266" s="16" t="s">
        <v>39</v>
      </c>
      <c r="D266" s="16" t="s">
        <v>40</v>
      </c>
      <c r="E266" s="16" t="s">
        <v>41</v>
      </c>
      <c r="F266" s="16" t="s">
        <v>42</v>
      </c>
      <c r="G266" s="16" t="s">
        <v>11</v>
      </c>
      <c r="H266" s="16"/>
    </row>
    <row r="267" spans="1:8">
      <c r="B267" s="15" t="s">
        <v>107</v>
      </c>
      <c r="C267" s="15">
        <v>351</v>
      </c>
      <c r="D267" s="15">
        <v>574</v>
      </c>
      <c r="E267" s="15">
        <v>770</v>
      </c>
      <c r="F267" s="15">
        <v>2</v>
      </c>
      <c r="G267" s="15">
        <v>1178</v>
      </c>
    </row>
    <row r="268" spans="1:8">
      <c r="B268" s="15" t="s">
        <v>108</v>
      </c>
      <c r="C268" s="15">
        <v>366</v>
      </c>
      <c r="D268" s="15">
        <v>170</v>
      </c>
      <c r="E268" s="15">
        <v>343</v>
      </c>
      <c r="F268" s="15">
        <v>1</v>
      </c>
      <c r="G268" s="15">
        <v>633</v>
      </c>
    </row>
    <row r="269" spans="1:8">
      <c r="B269" s="15" t="s">
        <v>109</v>
      </c>
      <c r="C269" s="15">
        <v>162</v>
      </c>
      <c r="D269" s="15">
        <v>75</v>
      </c>
      <c r="E269" s="15">
        <v>145</v>
      </c>
      <c r="F269" s="15">
        <v>1</v>
      </c>
      <c r="G269" s="15">
        <v>268</v>
      </c>
    </row>
    <row r="270" spans="1:8">
      <c r="B270" s="15" t="s">
        <v>110</v>
      </c>
      <c r="C270" s="15">
        <v>112</v>
      </c>
      <c r="D270" s="15">
        <v>43</v>
      </c>
      <c r="E270" s="15">
        <v>81</v>
      </c>
      <c r="F270" s="15">
        <v>1</v>
      </c>
      <c r="G270" s="15">
        <v>178</v>
      </c>
    </row>
    <row r="271" spans="1:8">
      <c r="B271" s="15" t="s">
        <v>111</v>
      </c>
      <c r="C271" s="15">
        <v>215</v>
      </c>
      <c r="D271" s="15">
        <v>93</v>
      </c>
      <c r="E271" s="15">
        <v>200</v>
      </c>
      <c r="F271" s="15">
        <v>1</v>
      </c>
      <c r="G271" s="15">
        <v>364</v>
      </c>
    </row>
    <row r="272" spans="1:8">
      <c r="B272" s="15" t="s">
        <v>112</v>
      </c>
      <c r="C272" s="15">
        <v>238</v>
      </c>
      <c r="D272" s="15">
        <v>118</v>
      </c>
      <c r="E272" s="15">
        <v>228</v>
      </c>
      <c r="F272" s="15">
        <v>0</v>
      </c>
      <c r="G272" s="15">
        <v>412</v>
      </c>
    </row>
    <row r="273" spans="2:7">
      <c r="B273" s="15" t="s">
        <v>113</v>
      </c>
      <c r="C273" s="15">
        <v>672</v>
      </c>
      <c r="D273" s="15">
        <v>239</v>
      </c>
      <c r="E273" s="15">
        <v>592</v>
      </c>
      <c r="F273" s="15">
        <v>3</v>
      </c>
      <c r="G273" s="15">
        <v>1084</v>
      </c>
    </row>
    <row r="274" spans="2:7">
      <c r="B274" s="15" t="s">
        <v>114</v>
      </c>
      <c r="C274" s="15">
        <v>513</v>
      </c>
      <c r="D274" s="15">
        <v>263</v>
      </c>
      <c r="E274" s="15">
        <v>596</v>
      </c>
      <c r="F274" s="15">
        <v>4</v>
      </c>
      <c r="G274" s="15">
        <v>972</v>
      </c>
    </row>
    <row r="275" spans="2:7">
      <c r="B275" s="15" t="s">
        <v>115</v>
      </c>
      <c r="C275" s="15">
        <v>97</v>
      </c>
      <c r="D275" s="15">
        <v>35</v>
      </c>
      <c r="E275" s="15">
        <v>84</v>
      </c>
      <c r="F275" s="15">
        <v>0</v>
      </c>
      <c r="G275" s="15">
        <v>149</v>
      </c>
    </row>
    <row r="276" spans="2:7">
      <c r="B276" s="15" t="s">
        <v>116</v>
      </c>
      <c r="C276" s="15">
        <v>243</v>
      </c>
      <c r="D276" s="15">
        <v>73</v>
      </c>
      <c r="E276" s="15">
        <v>195</v>
      </c>
      <c r="F276" s="15">
        <v>4</v>
      </c>
      <c r="G276" s="15">
        <v>373</v>
      </c>
    </row>
    <row r="277" spans="2:7">
      <c r="B277" s="15" t="s">
        <v>117</v>
      </c>
      <c r="C277" s="15">
        <v>452</v>
      </c>
      <c r="D277" s="15">
        <v>362</v>
      </c>
      <c r="E277" s="15">
        <v>582</v>
      </c>
      <c r="F277" s="15">
        <v>3</v>
      </c>
      <c r="G277" s="15">
        <v>968</v>
      </c>
    </row>
    <row r="278" spans="2:7">
      <c r="B278" s="15" t="s">
        <v>118</v>
      </c>
      <c r="C278" s="15">
        <v>115</v>
      </c>
      <c r="D278" s="15">
        <v>32</v>
      </c>
      <c r="E278" s="15">
        <v>105</v>
      </c>
      <c r="F278" s="15">
        <v>1</v>
      </c>
      <c r="G278" s="15">
        <v>182</v>
      </c>
    </row>
    <row r="279" spans="2:7">
      <c r="B279" s="15" t="s">
        <v>119</v>
      </c>
      <c r="C279" s="15">
        <v>248</v>
      </c>
      <c r="D279" s="15">
        <v>115</v>
      </c>
      <c r="E279" s="15">
        <v>287</v>
      </c>
      <c r="F279" s="15">
        <v>1</v>
      </c>
      <c r="G279" s="15">
        <v>476</v>
      </c>
    </row>
    <row r="280" spans="2:7">
      <c r="B280" s="15" t="s">
        <v>120</v>
      </c>
      <c r="C280" s="15">
        <v>100</v>
      </c>
      <c r="D280" s="15">
        <v>21</v>
      </c>
      <c r="E280" s="15">
        <v>66</v>
      </c>
      <c r="F280" s="15">
        <v>0</v>
      </c>
      <c r="G280" s="15">
        <v>142</v>
      </c>
    </row>
    <row r="281" spans="2:7">
      <c r="B281" s="15" t="s">
        <v>121</v>
      </c>
      <c r="C281" s="15">
        <v>164</v>
      </c>
      <c r="D281" s="15">
        <v>29</v>
      </c>
      <c r="E281" s="15">
        <v>131</v>
      </c>
      <c r="F281" s="15">
        <v>2</v>
      </c>
      <c r="G281" s="15">
        <v>247</v>
      </c>
    </row>
    <row r="282" spans="2:7">
      <c r="B282" s="15" t="s">
        <v>122</v>
      </c>
      <c r="C282" s="15">
        <v>210</v>
      </c>
      <c r="D282" s="15">
        <v>70</v>
      </c>
      <c r="E282" s="15">
        <v>204</v>
      </c>
      <c r="F282" s="15">
        <v>2</v>
      </c>
      <c r="G282" s="15">
        <v>368</v>
      </c>
    </row>
    <row r="283" spans="2:7">
      <c r="B283" s="15" t="s">
        <v>123</v>
      </c>
      <c r="C283" s="15">
        <v>47</v>
      </c>
      <c r="D283" s="15">
        <v>15</v>
      </c>
      <c r="E283" s="15">
        <v>36</v>
      </c>
      <c r="F283" s="15">
        <v>2</v>
      </c>
      <c r="G283" s="15">
        <v>80</v>
      </c>
    </row>
    <row r="284" spans="2:7">
      <c r="B284" s="15" t="s">
        <v>124</v>
      </c>
      <c r="C284" s="15">
        <v>162</v>
      </c>
      <c r="D284" s="15">
        <v>50</v>
      </c>
      <c r="E284" s="15">
        <v>129</v>
      </c>
      <c r="F284" s="15">
        <v>4</v>
      </c>
      <c r="G284" s="15">
        <v>244</v>
      </c>
    </row>
    <row r="285" spans="2:7">
      <c r="B285" s="15" t="s">
        <v>125</v>
      </c>
      <c r="C285" s="15">
        <v>43</v>
      </c>
      <c r="D285" s="15">
        <v>11</v>
      </c>
      <c r="E285" s="15">
        <v>31</v>
      </c>
      <c r="F285" s="15">
        <v>1</v>
      </c>
      <c r="G285" s="15">
        <v>59</v>
      </c>
    </row>
    <row r="286" spans="2:7">
      <c r="B286" s="15" t="s">
        <v>126</v>
      </c>
      <c r="C286" s="15">
        <v>340</v>
      </c>
      <c r="D286" s="15">
        <v>134</v>
      </c>
      <c r="E286" s="15">
        <v>323</v>
      </c>
      <c r="F286" s="15">
        <v>0</v>
      </c>
      <c r="G286" s="15">
        <v>589</v>
      </c>
    </row>
    <row r="287" spans="2:7">
      <c r="B287" s="15" t="s">
        <v>127</v>
      </c>
      <c r="C287" s="15">
        <v>29</v>
      </c>
      <c r="D287" s="15">
        <v>7</v>
      </c>
      <c r="E287" s="15">
        <v>21</v>
      </c>
      <c r="F287" s="15">
        <v>1</v>
      </c>
      <c r="G287" s="15">
        <v>47</v>
      </c>
    </row>
    <row r="288" spans="2:7">
      <c r="B288" s="15" t="s">
        <v>128</v>
      </c>
      <c r="C288" s="15">
        <v>22</v>
      </c>
      <c r="D288" s="15">
        <v>3</v>
      </c>
      <c r="E288" s="15">
        <v>22</v>
      </c>
      <c r="F288" s="15">
        <v>1</v>
      </c>
      <c r="G288" s="15">
        <v>36</v>
      </c>
    </row>
    <row r="289" spans="2:7">
      <c r="B289" s="15" t="s">
        <v>129</v>
      </c>
      <c r="C289" s="15">
        <v>197</v>
      </c>
      <c r="D289" s="15">
        <v>59</v>
      </c>
      <c r="E289" s="15">
        <v>199</v>
      </c>
      <c r="F289" s="15">
        <v>1</v>
      </c>
      <c r="G289" s="15">
        <v>328</v>
      </c>
    </row>
    <row r="290" spans="2:7">
      <c r="B290" s="15" t="s">
        <v>130</v>
      </c>
      <c r="C290" s="15">
        <v>225</v>
      </c>
      <c r="D290" s="15">
        <v>56</v>
      </c>
      <c r="E290" s="15">
        <v>177</v>
      </c>
      <c r="F290" s="15">
        <v>0</v>
      </c>
      <c r="G290" s="15">
        <v>342</v>
      </c>
    </row>
    <row r="291" spans="2:7">
      <c r="B291" s="15" t="s">
        <v>131</v>
      </c>
      <c r="C291" s="15">
        <v>182</v>
      </c>
      <c r="D291" s="15">
        <v>65</v>
      </c>
      <c r="E291" s="15">
        <v>154</v>
      </c>
      <c r="F291" s="15">
        <v>1</v>
      </c>
      <c r="G291" s="15">
        <v>283</v>
      </c>
    </row>
    <row r="292" spans="2:7">
      <c r="B292" s="15" t="s">
        <v>132</v>
      </c>
      <c r="C292" s="15">
        <v>845</v>
      </c>
      <c r="D292" s="15">
        <v>431</v>
      </c>
      <c r="E292" s="15">
        <v>854</v>
      </c>
      <c r="F292" s="15">
        <v>5</v>
      </c>
      <c r="G292" s="15">
        <v>1512</v>
      </c>
    </row>
    <row r="293" spans="2:7">
      <c r="B293" s="15" t="s">
        <v>133</v>
      </c>
      <c r="C293" s="15">
        <v>393</v>
      </c>
      <c r="D293" s="15">
        <v>83</v>
      </c>
      <c r="E293" s="15">
        <v>287</v>
      </c>
      <c r="F293" s="15">
        <v>3</v>
      </c>
      <c r="G293" s="15">
        <v>556</v>
      </c>
    </row>
    <row r="294" spans="2:7">
      <c r="B294" s="15" t="s">
        <v>134</v>
      </c>
      <c r="C294" s="15">
        <v>286</v>
      </c>
      <c r="D294" s="15">
        <v>50</v>
      </c>
      <c r="E294" s="15">
        <v>213</v>
      </c>
      <c r="F294" s="15">
        <v>1</v>
      </c>
      <c r="G294" s="15">
        <v>412</v>
      </c>
    </row>
    <row r="295" spans="2:7">
      <c r="B295" s="15" t="s">
        <v>135</v>
      </c>
      <c r="C295" s="15">
        <v>76</v>
      </c>
      <c r="D295" s="15">
        <v>17</v>
      </c>
      <c r="E295" s="15">
        <v>66</v>
      </c>
      <c r="F295" s="15">
        <v>0</v>
      </c>
      <c r="G295" s="15">
        <v>114</v>
      </c>
    </row>
    <row r="296" spans="2:7">
      <c r="B296" s="15" t="s">
        <v>136</v>
      </c>
      <c r="C296" s="15">
        <v>146</v>
      </c>
      <c r="D296" s="15">
        <v>55</v>
      </c>
      <c r="E296" s="15">
        <v>143</v>
      </c>
      <c r="F296" s="15">
        <v>2</v>
      </c>
      <c r="G296" s="15">
        <v>251</v>
      </c>
    </row>
    <row r="297" spans="2:7">
      <c r="B297" s="15" t="s">
        <v>137</v>
      </c>
      <c r="C297" s="15">
        <v>401</v>
      </c>
      <c r="D297" s="15">
        <v>117</v>
      </c>
      <c r="E297" s="15">
        <v>351</v>
      </c>
      <c r="F297" s="15">
        <v>3</v>
      </c>
      <c r="G297" s="15">
        <v>637</v>
      </c>
    </row>
    <row r="298" spans="2:7">
      <c r="B298" s="15" t="s">
        <v>138</v>
      </c>
      <c r="C298" s="15">
        <v>102</v>
      </c>
      <c r="D298" s="15">
        <v>20</v>
      </c>
      <c r="E298" s="15">
        <v>80</v>
      </c>
      <c r="F298" s="15">
        <v>1</v>
      </c>
      <c r="G298" s="15">
        <v>151</v>
      </c>
    </row>
    <row r="299" spans="2:7">
      <c r="B299" s="15" t="s">
        <v>139</v>
      </c>
      <c r="C299" s="15">
        <v>436</v>
      </c>
      <c r="D299" s="15">
        <v>107</v>
      </c>
      <c r="E299" s="15">
        <v>311</v>
      </c>
      <c r="F299" s="15">
        <v>1</v>
      </c>
      <c r="G299" s="15">
        <v>609</v>
      </c>
    </row>
    <row r="300" spans="2:7">
      <c r="B300" s="15" t="s">
        <v>140</v>
      </c>
      <c r="C300" s="15">
        <v>322</v>
      </c>
      <c r="D300" s="15">
        <v>81</v>
      </c>
      <c r="E300" s="15">
        <v>269</v>
      </c>
      <c r="F300" s="15">
        <v>1</v>
      </c>
      <c r="G300" s="15">
        <v>478</v>
      </c>
    </row>
    <row r="301" spans="2:7">
      <c r="B301" s="15" t="s">
        <v>141</v>
      </c>
      <c r="C301" s="15">
        <v>361</v>
      </c>
      <c r="D301" s="15">
        <v>84</v>
      </c>
      <c r="E301" s="15">
        <v>283</v>
      </c>
      <c r="F301" s="15">
        <v>2</v>
      </c>
      <c r="G301" s="15">
        <v>552</v>
      </c>
    </row>
    <row r="302" spans="2:7">
      <c r="B302" s="15" t="s">
        <v>142</v>
      </c>
      <c r="C302" s="15">
        <v>134</v>
      </c>
      <c r="D302" s="15">
        <v>26</v>
      </c>
      <c r="E302" s="15">
        <v>121</v>
      </c>
      <c r="F302" s="15">
        <v>0</v>
      </c>
      <c r="G302" s="15">
        <v>210</v>
      </c>
    </row>
    <row r="303" spans="2:7">
      <c r="B303" s="15" t="s">
        <v>143</v>
      </c>
      <c r="C303" s="15">
        <v>18</v>
      </c>
      <c r="D303" s="15">
        <v>4</v>
      </c>
      <c r="E303" s="15">
        <v>12</v>
      </c>
      <c r="F303" s="15">
        <v>0</v>
      </c>
      <c r="G303" s="15">
        <v>27</v>
      </c>
    </row>
    <row r="304" spans="2:7">
      <c r="B304" s="15" t="s">
        <v>144</v>
      </c>
      <c r="C304" s="15">
        <v>325</v>
      </c>
      <c r="D304" s="15">
        <v>128</v>
      </c>
      <c r="E304" s="15">
        <v>327</v>
      </c>
      <c r="F304" s="15">
        <v>1</v>
      </c>
      <c r="G304" s="15">
        <v>558</v>
      </c>
    </row>
    <row r="305" spans="2:7">
      <c r="B305" s="15" t="s">
        <v>145</v>
      </c>
      <c r="C305" s="15">
        <v>629</v>
      </c>
      <c r="D305" s="15">
        <v>236</v>
      </c>
      <c r="E305" s="15">
        <v>517</v>
      </c>
      <c r="F305" s="15">
        <v>3</v>
      </c>
      <c r="G305" s="15">
        <v>966</v>
      </c>
    </row>
    <row r="306" spans="2:7">
      <c r="B306" s="15" t="s">
        <v>146</v>
      </c>
      <c r="C306" s="15">
        <v>404</v>
      </c>
      <c r="D306" s="15">
        <v>49</v>
      </c>
      <c r="E306" s="15">
        <v>274</v>
      </c>
      <c r="F306" s="15">
        <v>9</v>
      </c>
      <c r="G306" s="15">
        <v>524</v>
      </c>
    </row>
    <row r="307" spans="2:7">
      <c r="B307" s="15" t="s">
        <v>147</v>
      </c>
      <c r="C307" s="15">
        <v>139</v>
      </c>
      <c r="D307" s="15">
        <v>41</v>
      </c>
      <c r="E307" s="15">
        <v>104</v>
      </c>
      <c r="F307" s="15">
        <v>1</v>
      </c>
      <c r="G307" s="15">
        <v>204</v>
      </c>
    </row>
    <row r="308" spans="2:7">
      <c r="B308" s="15" t="s">
        <v>148</v>
      </c>
      <c r="C308" s="15">
        <v>189</v>
      </c>
      <c r="D308" s="15">
        <v>31</v>
      </c>
      <c r="E308" s="15">
        <v>110</v>
      </c>
      <c r="F308" s="15">
        <v>1</v>
      </c>
      <c r="G308" s="15">
        <v>253</v>
      </c>
    </row>
    <row r="309" spans="2:7">
      <c r="B309" s="15" t="s">
        <v>149</v>
      </c>
      <c r="C309" s="15">
        <v>134</v>
      </c>
      <c r="D309" s="15">
        <v>31</v>
      </c>
      <c r="E309" s="15">
        <v>75</v>
      </c>
      <c r="F309" s="15">
        <v>2</v>
      </c>
      <c r="G309" s="15">
        <v>166</v>
      </c>
    </row>
    <row r="310" spans="2:7">
      <c r="B310" s="15" t="s">
        <v>150</v>
      </c>
      <c r="C310" s="15">
        <v>385</v>
      </c>
      <c r="D310" s="15">
        <v>124</v>
      </c>
      <c r="E310" s="15">
        <v>340</v>
      </c>
      <c r="F310" s="15">
        <v>1</v>
      </c>
      <c r="G310" s="15">
        <v>626</v>
      </c>
    </row>
    <row r="311" spans="2:7">
      <c r="B311" s="15" t="s">
        <v>151</v>
      </c>
      <c r="C311" s="15">
        <v>25</v>
      </c>
      <c r="D311" s="15">
        <v>6</v>
      </c>
      <c r="E311" s="15">
        <v>17</v>
      </c>
      <c r="F311" s="15">
        <v>0</v>
      </c>
      <c r="G311" s="15">
        <v>38</v>
      </c>
    </row>
    <row r="312" spans="2:7">
      <c r="B312" s="15" t="s">
        <v>152</v>
      </c>
      <c r="C312" s="15">
        <v>573</v>
      </c>
      <c r="D312" s="15">
        <v>147</v>
      </c>
      <c r="E312" s="15">
        <v>446</v>
      </c>
      <c r="F312" s="15">
        <v>2</v>
      </c>
      <c r="G312" s="15">
        <v>855</v>
      </c>
    </row>
    <row r="313" spans="2:7">
      <c r="B313" s="15" t="s">
        <v>153</v>
      </c>
      <c r="C313" s="15">
        <v>372</v>
      </c>
      <c r="D313" s="15">
        <v>442</v>
      </c>
      <c r="E313" s="15">
        <v>735</v>
      </c>
      <c r="F313" s="15">
        <v>1</v>
      </c>
      <c r="G313" s="15">
        <v>1111</v>
      </c>
    </row>
    <row r="314" spans="2:7">
      <c r="B314" s="15" t="s">
        <v>154</v>
      </c>
      <c r="C314" s="15">
        <v>527</v>
      </c>
      <c r="D314" s="15">
        <v>287</v>
      </c>
      <c r="E314" s="15">
        <v>523</v>
      </c>
      <c r="F314" s="15">
        <v>2</v>
      </c>
      <c r="G314" s="15">
        <v>951</v>
      </c>
    </row>
    <row r="315" spans="2:7">
      <c r="B315" s="15" t="s">
        <v>155</v>
      </c>
      <c r="C315" s="15">
        <v>324</v>
      </c>
      <c r="D315" s="15">
        <v>124</v>
      </c>
      <c r="E315" s="15">
        <v>271</v>
      </c>
      <c r="F315" s="15">
        <v>5</v>
      </c>
      <c r="G315" s="15">
        <v>522</v>
      </c>
    </row>
    <row r="316" spans="2:7">
      <c r="B316" s="15" t="s">
        <v>156</v>
      </c>
      <c r="C316" s="15">
        <v>357</v>
      </c>
      <c r="D316" s="15">
        <v>164</v>
      </c>
      <c r="E316" s="15">
        <v>335</v>
      </c>
      <c r="F316" s="15">
        <v>2</v>
      </c>
      <c r="G316" s="15">
        <v>596</v>
      </c>
    </row>
    <row r="317" spans="2:7">
      <c r="B317" s="15" t="s">
        <v>157</v>
      </c>
      <c r="C317" s="15">
        <v>129</v>
      </c>
      <c r="D317" s="15">
        <v>39</v>
      </c>
      <c r="E317" s="15">
        <v>87</v>
      </c>
      <c r="F317" s="15">
        <v>0</v>
      </c>
      <c r="G317" s="15">
        <v>194</v>
      </c>
    </row>
    <row r="318" spans="2:7">
      <c r="B318" s="15" t="s">
        <v>158</v>
      </c>
      <c r="C318" s="15">
        <v>31</v>
      </c>
      <c r="D318" s="15">
        <v>4</v>
      </c>
      <c r="E318" s="15">
        <v>18</v>
      </c>
      <c r="F318" s="15">
        <v>1</v>
      </c>
      <c r="G318" s="15">
        <v>42</v>
      </c>
    </row>
    <row r="319" spans="2:7">
      <c r="B319" s="15" t="s">
        <v>159</v>
      </c>
      <c r="C319" s="15">
        <v>497</v>
      </c>
      <c r="D319" s="15">
        <v>187</v>
      </c>
      <c r="E319" s="15">
        <v>478</v>
      </c>
      <c r="F319" s="15">
        <v>1</v>
      </c>
      <c r="G319" s="15">
        <v>844</v>
      </c>
    </row>
    <row r="320" spans="2:7">
      <c r="B320" s="15" t="s">
        <v>160</v>
      </c>
      <c r="C320" s="15">
        <v>339</v>
      </c>
      <c r="D320" s="15">
        <v>55</v>
      </c>
      <c r="E320" s="15">
        <v>285</v>
      </c>
      <c r="F320" s="15">
        <v>2</v>
      </c>
      <c r="G320" s="15">
        <v>509</v>
      </c>
    </row>
    <row r="321" spans="2:7">
      <c r="B321" s="15" t="s">
        <v>161</v>
      </c>
      <c r="C321" s="15">
        <v>207</v>
      </c>
      <c r="D321" s="15">
        <v>35</v>
      </c>
      <c r="E321" s="15">
        <v>175</v>
      </c>
      <c r="F321" s="15">
        <v>2</v>
      </c>
      <c r="G321" s="15">
        <v>317</v>
      </c>
    </row>
    <row r="322" spans="2:7">
      <c r="B322" s="15" t="s">
        <v>162</v>
      </c>
      <c r="C322" s="15">
        <v>95</v>
      </c>
      <c r="D322" s="15">
        <v>26</v>
      </c>
      <c r="E322" s="15">
        <v>72</v>
      </c>
      <c r="F322" s="15">
        <v>0</v>
      </c>
      <c r="G322" s="15">
        <v>150</v>
      </c>
    </row>
    <row r="323" spans="2:7">
      <c r="B323" s="15" t="s">
        <v>163</v>
      </c>
      <c r="C323" s="15">
        <v>218</v>
      </c>
      <c r="D323" s="15">
        <v>79</v>
      </c>
      <c r="E323" s="15">
        <v>230</v>
      </c>
      <c r="F323" s="15">
        <v>1</v>
      </c>
      <c r="G323" s="15">
        <v>389</v>
      </c>
    </row>
    <row r="324" spans="2:7">
      <c r="B324" s="15" t="s">
        <v>164</v>
      </c>
      <c r="C324" s="15">
        <v>74</v>
      </c>
      <c r="D324" s="15">
        <v>17</v>
      </c>
      <c r="E324" s="15">
        <v>64</v>
      </c>
      <c r="F324" s="15">
        <v>0</v>
      </c>
      <c r="G324" s="15">
        <v>115</v>
      </c>
    </row>
    <row r="325" spans="2:7">
      <c r="B325" s="15" t="s">
        <v>165</v>
      </c>
      <c r="C325" s="15">
        <v>472</v>
      </c>
      <c r="D325" s="15">
        <v>109</v>
      </c>
      <c r="E325" s="15">
        <v>382</v>
      </c>
      <c r="F325" s="15">
        <v>2</v>
      </c>
      <c r="G325" s="15">
        <v>706</v>
      </c>
    </row>
    <row r="326" spans="2:7">
      <c r="B326" s="15" t="s">
        <v>166</v>
      </c>
      <c r="C326" s="15">
        <v>393</v>
      </c>
      <c r="D326" s="15">
        <v>115</v>
      </c>
      <c r="E326" s="15">
        <v>412</v>
      </c>
      <c r="F326" s="15">
        <v>2</v>
      </c>
      <c r="G326" s="15">
        <v>676</v>
      </c>
    </row>
    <row r="327" spans="2:7">
      <c r="B327" s="15" t="s">
        <v>167</v>
      </c>
      <c r="C327" s="15">
        <v>38</v>
      </c>
      <c r="D327" s="15">
        <v>15</v>
      </c>
      <c r="E327" s="15">
        <v>37</v>
      </c>
      <c r="F327" s="15">
        <v>1</v>
      </c>
      <c r="G327" s="15">
        <v>66</v>
      </c>
    </row>
    <row r="328" spans="2:7">
      <c r="B328" s="15" t="s">
        <v>168</v>
      </c>
      <c r="C328" s="15">
        <v>30</v>
      </c>
      <c r="D328" s="15">
        <v>10</v>
      </c>
      <c r="E328" s="15">
        <v>35</v>
      </c>
      <c r="F328" s="15">
        <v>0</v>
      </c>
      <c r="G328" s="15">
        <v>54</v>
      </c>
    </row>
    <row r="329" spans="2:7">
      <c r="B329" s="15" t="s">
        <v>169</v>
      </c>
      <c r="C329" s="15">
        <v>10</v>
      </c>
      <c r="D329" s="15">
        <v>8</v>
      </c>
      <c r="E329" s="15">
        <v>13</v>
      </c>
      <c r="F329" s="15">
        <v>0</v>
      </c>
      <c r="G329" s="15">
        <v>20</v>
      </c>
    </row>
    <row r="330" spans="2:7">
      <c r="B330" s="15" t="s">
        <v>170</v>
      </c>
      <c r="C330" s="15">
        <v>28</v>
      </c>
      <c r="D330" s="15">
        <v>8</v>
      </c>
      <c r="E330" s="15">
        <v>27</v>
      </c>
      <c r="F330" s="15">
        <v>0</v>
      </c>
      <c r="G330" s="15">
        <v>40</v>
      </c>
    </row>
    <row r="331" spans="2:7">
      <c r="B331" s="15" t="s">
        <v>171</v>
      </c>
      <c r="C331" s="15">
        <v>38</v>
      </c>
      <c r="D331" s="15">
        <v>8</v>
      </c>
      <c r="E331" s="15">
        <v>27</v>
      </c>
      <c r="F331" s="15">
        <v>0</v>
      </c>
      <c r="G331" s="15">
        <v>56</v>
      </c>
    </row>
    <row r="332" spans="2:7">
      <c r="B332" s="15" t="s">
        <v>172</v>
      </c>
      <c r="C332" s="15">
        <v>70</v>
      </c>
      <c r="D332" s="15">
        <v>22</v>
      </c>
      <c r="E332" s="15">
        <v>75</v>
      </c>
      <c r="F332" s="15">
        <v>0</v>
      </c>
      <c r="G332" s="15">
        <v>115</v>
      </c>
    </row>
    <row r="333" spans="2:7">
      <c r="B333" s="15" t="s">
        <v>173</v>
      </c>
      <c r="C333" s="15">
        <v>26</v>
      </c>
      <c r="D333" s="15">
        <v>2</v>
      </c>
      <c r="E333" s="15">
        <v>30</v>
      </c>
      <c r="F333" s="15">
        <v>1</v>
      </c>
      <c r="G333" s="15">
        <v>41</v>
      </c>
    </row>
    <row r="334" spans="2:7">
      <c r="B334" s="15" t="s">
        <v>174</v>
      </c>
      <c r="C334" s="15">
        <v>191</v>
      </c>
      <c r="D334" s="15">
        <v>55</v>
      </c>
      <c r="E334" s="15">
        <v>225</v>
      </c>
      <c r="F334" s="15">
        <v>3</v>
      </c>
      <c r="G334" s="15">
        <v>340</v>
      </c>
    </row>
    <row r="335" spans="2:7">
      <c r="B335" s="15" t="s">
        <v>175</v>
      </c>
      <c r="C335" s="15">
        <v>34</v>
      </c>
      <c r="D335" s="15">
        <v>0</v>
      </c>
      <c r="E335" s="15">
        <v>30</v>
      </c>
      <c r="F335" s="15">
        <v>0</v>
      </c>
      <c r="G335" s="15">
        <v>44</v>
      </c>
    </row>
    <row r="336" spans="2:7">
      <c r="B336" s="15" t="s">
        <v>176</v>
      </c>
      <c r="C336" s="15">
        <v>1093</v>
      </c>
      <c r="D336" s="15">
        <v>307</v>
      </c>
      <c r="E336" s="15">
        <v>974</v>
      </c>
      <c r="F336" s="15">
        <v>3</v>
      </c>
      <c r="G336" s="15">
        <v>1771</v>
      </c>
    </row>
    <row r="337" spans="2:7">
      <c r="B337" s="15" t="s">
        <v>177</v>
      </c>
      <c r="C337" s="15">
        <v>197</v>
      </c>
      <c r="D337" s="15">
        <v>73</v>
      </c>
      <c r="E337" s="15">
        <v>184</v>
      </c>
      <c r="F337" s="15">
        <v>2</v>
      </c>
      <c r="G337" s="15">
        <v>333</v>
      </c>
    </row>
    <row r="338" spans="2:7">
      <c r="B338" s="15" t="s">
        <v>178</v>
      </c>
      <c r="C338" s="15">
        <v>360</v>
      </c>
      <c r="D338" s="15">
        <v>166</v>
      </c>
      <c r="E338" s="15">
        <v>364</v>
      </c>
      <c r="F338" s="15">
        <v>2</v>
      </c>
      <c r="G338" s="15">
        <v>635</v>
      </c>
    </row>
    <row r="339" spans="2:7">
      <c r="B339" s="15" t="s">
        <v>179</v>
      </c>
      <c r="C339" s="15">
        <v>194</v>
      </c>
      <c r="D339" s="15">
        <v>75</v>
      </c>
      <c r="E339" s="15">
        <v>166</v>
      </c>
      <c r="F339" s="15">
        <v>0</v>
      </c>
      <c r="G339" s="15">
        <v>317</v>
      </c>
    </row>
    <row r="340" spans="2:7">
      <c r="B340" s="15" t="s">
        <v>180</v>
      </c>
      <c r="C340" s="15">
        <v>407</v>
      </c>
      <c r="D340" s="15">
        <v>67</v>
      </c>
      <c r="E340" s="15">
        <v>311</v>
      </c>
      <c r="F340" s="15">
        <v>1</v>
      </c>
      <c r="G340" s="15">
        <v>587</v>
      </c>
    </row>
    <row r="341" spans="2:7">
      <c r="B341" s="15" t="s">
        <v>181</v>
      </c>
      <c r="C341" s="15">
        <v>217</v>
      </c>
      <c r="D341" s="15">
        <v>64</v>
      </c>
      <c r="E341" s="15">
        <v>210</v>
      </c>
      <c r="F341" s="15">
        <v>5</v>
      </c>
      <c r="G341" s="15">
        <v>374</v>
      </c>
    </row>
    <row r="342" spans="2:7">
      <c r="B342" s="15" t="s">
        <v>182</v>
      </c>
      <c r="C342" s="15">
        <v>571</v>
      </c>
      <c r="D342" s="15">
        <v>135</v>
      </c>
      <c r="E342" s="15">
        <v>460</v>
      </c>
      <c r="F342" s="15">
        <v>6</v>
      </c>
      <c r="G342" s="15">
        <v>844</v>
      </c>
    </row>
    <row r="343" spans="2:7">
      <c r="B343" s="15" t="s">
        <v>183</v>
      </c>
      <c r="C343" s="15">
        <v>470</v>
      </c>
      <c r="D343" s="15">
        <v>101</v>
      </c>
      <c r="E343" s="15">
        <v>388</v>
      </c>
      <c r="F343" s="15">
        <v>5</v>
      </c>
      <c r="G343" s="15">
        <v>705</v>
      </c>
    </row>
    <row r="344" spans="2:7">
      <c r="B344" s="15" t="s">
        <v>184</v>
      </c>
      <c r="C344" s="15">
        <v>575</v>
      </c>
      <c r="D344" s="15">
        <v>117</v>
      </c>
      <c r="E344" s="15">
        <v>472</v>
      </c>
      <c r="F344" s="15">
        <v>1</v>
      </c>
      <c r="G344" s="15">
        <v>868</v>
      </c>
    </row>
    <row r="345" spans="2:7">
      <c r="B345" s="15" t="s">
        <v>185</v>
      </c>
      <c r="C345" s="15">
        <v>64</v>
      </c>
      <c r="D345" s="15">
        <v>8</v>
      </c>
      <c r="E345" s="15">
        <v>56</v>
      </c>
      <c r="F345" s="15">
        <v>0</v>
      </c>
      <c r="G345" s="15">
        <v>88</v>
      </c>
    </row>
    <row r="346" spans="2:7">
      <c r="B346" s="15" t="s">
        <v>186</v>
      </c>
      <c r="C346" s="15">
        <v>344</v>
      </c>
      <c r="D346" s="15">
        <v>70</v>
      </c>
      <c r="E346" s="15">
        <v>317</v>
      </c>
      <c r="F346" s="15">
        <v>0</v>
      </c>
      <c r="G346" s="15">
        <v>535</v>
      </c>
    </row>
    <row r="347" spans="2:7">
      <c r="B347" s="15" t="s">
        <v>187</v>
      </c>
      <c r="C347" s="15">
        <v>363</v>
      </c>
      <c r="D347" s="15">
        <v>76</v>
      </c>
      <c r="E347" s="15">
        <v>294</v>
      </c>
      <c r="F347" s="15">
        <v>1</v>
      </c>
      <c r="G347" s="15">
        <v>513</v>
      </c>
    </row>
    <row r="348" spans="2:7">
      <c r="B348" s="15" t="s">
        <v>188</v>
      </c>
      <c r="C348" s="15">
        <v>379</v>
      </c>
      <c r="D348" s="15">
        <v>83</v>
      </c>
      <c r="E348" s="15">
        <v>307</v>
      </c>
      <c r="F348" s="15">
        <v>2</v>
      </c>
      <c r="G348" s="15">
        <v>541</v>
      </c>
    </row>
    <row r="349" spans="2:7">
      <c r="B349" s="15" t="s">
        <v>189</v>
      </c>
      <c r="C349" s="15">
        <v>415</v>
      </c>
      <c r="D349" s="15">
        <v>61</v>
      </c>
      <c r="E349" s="15">
        <v>239</v>
      </c>
      <c r="F349" s="15">
        <v>0</v>
      </c>
      <c r="G349" s="15">
        <v>513</v>
      </c>
    </row>
    <row r="350" spans="2:7">
      <c r="B350" s="15" t="s">
        <v>190</v>
      </c>
      <c r="C350" s="15">
        <v>911</v>
      </c>
      <c r="D350" s="15">
        <v>467</v>
      </c>
      <c r="E350" s="15">
        <v>842</v>
      </c>
      <c r="F350" s="15">
        <v>3</v>
      </c>
      <c r="G350" s="15">
        <v>1507</v>
      </c>
    </row>
    <row r="351" spans="2:7">
      <c r="B351" s="15" t="s">
        <v>191</v>
      </c>
      <c r="C351" s="15">
        <v>376</v>
      </c>
      <c r="D351" s="15">
        <v>98</v>
      </c>
      <c r="E351" s="15">
        <v>258</v>
      </c>
      <c r="F351" s="15">
        <v>2</v>
      </c>
      <c r="G351" s="15">
        <v>515</v>
      </c>
    </row>
    <row r="352" spans="2:7">
      <c r="B352" s="15" t="s">
        <v>192</v>
      </c>
      <c r="C352" s="15">
        <v>501</v>
      </c>
      <c r="D352" s="15">
        <v>126</v>
      </c>
      <c r="E352" s="15">
        <v>321</v>
      </c>
      <c r="F352" s="15">
        <v>1</v>
      </c>
      <c r="G352" s="15">
        <v>672</v>
      </c>
    </row>
    <row r="353" spans="2:7">
      <c r="B353" s="15" t="s">
        <v>193</v>
      </c>
      <c r="C353" s="15">
        <v>446</v>
      </c>
      <c r="D353" s="15">
        <v>160</v>
      </c>
      <c r="E353" s="15">
        <v>386</v>
      </c>
      <c r="F353" s="15">
        <v>0</v>
      </c>
      <c r="G353" s="15">
        <v>688</v>
      </c>
    </row>
    <row r="354" spans="2:7">
      <c r="B354" s="15" t="s">
        <v>194</v>
      </c>
      <c r="C354" s="15">
        <v>171</v>
      </c>
      <c r="D354" s="15">
        <v>48</v>
      </c>
      <c r="E354" s="15">
        <v>124</v>
      </c>
      <c r="F354" s="15">
        <v>0</v>
      </c>
      <c r="G354" s="15">
        <v>256</v>
      </c>
    </row>
    <row r="355" spans="2:7">
      <c r="B355" s="15" t="s">
        <v>195</v>
      </c>
      <c r="C355" s="15">
        <v>22</v>
      </c>
      <c r="D355" s="15">
        <v>3</v>
      </c>
      <c r="E355" s="15">
        <v>11</v>
      </c>
      <c r="F355" s="15">
        <v>0</v>
      </c>
      <c r="G355" s="15">
        <v>25</v>
      </c>
    </row>
    <row r="356" spans="2:7">
      <c r="B356" s="15" t="s">
        <v>196</v>
      </c>
      <c r="C356" s="15">
        <v>276</v>
      </c>
      <c r="D356" s="15">
        <v>48</v>
      </c>
      <c r="E356" s="15">
        <v>192</v>
      </c>
      <c r="F356" s="15">
        <v>1</v>
      </c>
      <c r="G356" s="15">
        <v>360</v>
      </c>
    </row>
    <row r="357" spans="2:7">
      <c r="B357" s="15" t="s">
        <v>197</v>
      </c>
      <c r="C357" s="15">
        <v>297</v>
      </c>
      <c r="D357" s="15">
        <v>65</v>
      </c>
      <c r="E357" s="15">
        <v>240</v>
      </c>
      <c r="F357" s="15">
        <v>3</v>
      </c>
      <c r="G357" s="15">
        <v>447</v>
      </c>
    </row>
    <row r="358" spans="2:7">
      <c r="B358" s="15" t="s">
        <v>198</v>
      </c>
      <c r="C358" s="15">
        <v>57</v>
      </c>
      <c r="D358" s="15">
        <v>10</v>
      </c>
      <c r="E358" s="15">
        <v>44</v>
      </c>
      <c r="F358" s="15">
        <v>2</v>
      </c>
      <c r="G358" s="15">
        <v>76</v>
      </c>
    </row>
    <row r="359" spans="2:7">
      <c r="B359" s="15" t="s">
        <v>199</v>
      </c>
      <c r="C359" s="15">
        <v>274</v>
      </c>
      <c r="D359" s="15">
        <v>45</v>
      </c>
      <c r="E359" s="15">
        <v>173</v>
      </c>
      <c r="F359" s="15">
        <v>5</v>
      </c>
      <c r="G359" s="15">
        <v>354</v>
      </c>
    </row>
    <row r="360" spans="2:7">
      <c r="B360" s="15" t="s">
        <v>200</v>
      </c>
      <c r="C360" s="15">
        <v>8</v>
      </c>
      <c r="D360" s="15">
        <v>4</v>
      </c>
      <c r="E360" s="15">
        <v>10</v>
      </c>
      <c r="F360" s="15">
        <v>0</v>
      </c>
      <c r="G360" s="15">
        <v>17</v>
      </c>
    </row>
    <row r="361" spans="2:7">
      <c r="B361" s="15" t="s">
        <v>201</v>
      </c>
      <c r="C361" s="15">
        <v>97</v>
      </c>
      <c r="D361" s="15">
        <v>40</v>
      </c>
      <c r="E361" s="15">
        <v>109</v>
      </c>
      <c r="F361" s="15">
        <v>2</v>
      </c>
      <c r="G361" s="15">
        <v>178</v>
      </c>
    </row>
    <row r="362" spans="2:7">
      <c r="B362" s="15" t="s">
        <v>202</v>
      </c>
      <c r="C362" s="15">
        <v>82</v>
      </c>
      <c r="D362" s="15">
        <v>35</v>
      </c>
      <c r="E362" s="15">
        <v>112</v>
      </c>
      <c r="F362" s="15">
        <v>1</v>
      </c>
      <c r="G362" s="15">
        <v>167</v>
      </c>
    </row>
    <row r="363" spans="2:7">
      <c r="B363" s="15" t="s">
        <v>203</v>
      </c>
      <c r="C363" s="15">
        <v>24</v>
      </c>
      <c r="D363" s="15">
        <v>4</v>
      </c>
      <c r="E363" s="15">
        <v>13</v>
      </c>
      <c r="F363" s="15">
        <v>0</v>
      </c>
      <c r="G363" s="15">
        <v>31</v>
      </c>
    </row>
    <row r="364" spans="2:7">
      <c r="B364" s="15" t="s">
        <v>204</v>
      </c>
      <c r="C364" s="15">
        <v>186</v>
      </c>
      <c r="D364" s="15">
        <v>26</v>
      </c>
      <c r="E364" s="15">
        <v>127</v>
      </c>
      <c r="F364" s="15">
        <v>0</v>
      </c>
      <c r="G364" s="15">
        <v>248</v>
      </c>
    </row>
    <row r="365" spans="2:7">
      <c r="B365" s="15" t="s">
        <v>205</v>
      </c>
      <c r="C365" s="15">
        <v>425</v>
      </c>
      <c r="D365" s="15">
        <v>82</v>
      </c>
      <c r="E365" s="15">
        <v>303</v>
      </c>
      <c r="F365" s="15">
        <v>3</v>
      </c>
      <c r="G365" s="15">
        <v>584</v>
      </c>
    </row>
    <row r="366" spans="2:7">
      <c r="B366" s="15" t="s">
        <v>206</v>
      </c>
      <c r="C366" s="15">
        <v>260</v>
      </c>
      <c r="D366" s="15">
        <v>42</v>
      </c>
      <c r="E366" s="15">
        <v>207</v>
      </c>
      <c r="F366" s="15">
        <v>3</v>
      </c>
      <c r="G366" s="15">
        <v>376</v>
      </c>
    </row>
    <row r="367" spans="2:7">
      <c r="B367" s="15" t="s">
        <v>207</v>
      </c>
      <c r="C367" s="15">
        <v>171</v>
      </c>
      <c r="D367" s="15">
        <v>33</v>
      </c>
      <c r="E367" s="15">
        <v>100</v>
      </c>
      <c r="F367" s="15">
        <v>2</v>
      </c>
      <c r="G367" s="15">
        <v>228</v>
      </c>
    </row>
    <row r="368" spans="2:7">
      <c r="B368" s="15" t="s">
        <v>208</v>
      </c>
      <c r="C368" s="15">
        <v>884</v>
      </c>
      <c r="D368" s="15">
        <v>276</v>
      </c>
      <c r="E368" s="15">
        <v>652</v>
      </c>
      <c r="F368" s="15">
        <v>10</v>
      </c>
      <c r="G368" s="15">
        <v>1299</v>
      </c>
    </row>
    <row r="369" spans="1:8">
      <c r="B369" s="15" t="s">
        <v>209</v>
      </c>
      <c r="C369" s="15">
        <v>679</v>
      </c>
      <c r="D369" s="15">
        <v>166</v>
      </c>
      <c r="E369" s="15">
        <v>582</v>
      </c>
      <c r="F369" s="15">
        <v>2</v>
      </c>
      <c r="G369" s="15">
        <v>1032</v>
      </c>
    </row>
    <row r="370" spans="1:8">
      <c r="B370" s="15" t="s">
        <v>210</v>
      </c>
      <c r="C370" s="15">
        <v>87</v>
      </c>
      <c r="D370" s="15">
        <v>16</v>
      </c>
      <c r="E370" s="15">
        <v>71</v>
      </c>
      <c r="F370" s="15">
        <v>2</v>
      </c>
      <c r="G370" s="15">
        <v>126</v>
      </c>
    </row>
    <row r="371" spans="1:8">
      <c r="B371" s="15" t="s">
        <v>211</v>
      </c>
      <c r="C371" s="15">
        <v>2136</v>
      </c>
      <c r="D371" s="15">
        <v>1214</v>
      </c>
      <c r="E371" s="15">
        <v>2525</v>
      </c>
      <c r="F371" s="15">
        <v>12</v>
      </c>
      <c r="G371" s="15">
        <v>4043</v>
      </c>
    </row>
    <row r="372" spans="1:8">
      <c r="B372" s="15" t="s">
        <v>212</v>
      </c>
      <c r="C372" s="15">
        <v>514</v>
      </c>
      <c r="D372" s="15">
        <v>95</v>
      </c>
      <c r="E372" s="15">
        <v>378</v>
      </c>
      <c r="F372" s="15">
        <v>3</v>
      </c>
      <c r="G372" s="15">
        <v>730</v>
      </c>
    </row>
    <row r="373" spans="1:8">
      <c r="B373" s="15" t="s">
        <v>11</v>
      </c>
      <c r="C373" s="15">
        <v>30861</v>
      </c>
      <c r="D373" s="15">
        <v>10897</v>
      </c>
      <c r="E373" s="15">
        <v>27989</v>
      </c>
      <c r="F373" s="15">
        <v>187</v>
      </c>
      <c r="G373" s="15">
        <v>50182</v>
      </c>
    </row>
    <row r="375" spans="1:8">
      <c r="A375" s="14" t="s">
        <v>37</v>
      </c>
      <c r="C375" s="16"/>
      <c r="D375" s="16"/>
      <c r="E375" s="16"/>
      <c r="F375" s="16"/>
      <c r="G375" s="16"/>
      <c r="H375" s="16"/>
    </row>
    <row r="376" spans="1:8">
      <c r="C376" s="16"/>
      <c r="D376" s="16"/>
      <c r="E376" s="16"/>
      <c r="F376" s="16"/>
      <c r="G376" s="16"/>
      <c r="H376" s="16"/>
    </row>
    <row r="377" spans="1:8">
      <c r="C377" s="16" t="s">
        <v>39</v>
      </c>
      <c r="D377" s="16" t="s">
        <v>40</v>
      </c>
      <c r="E377" s="16" t="s">
        <v>41</v>
      </c>
      <c r="F377" s="16" t="s">
        <v>42</v>
      </c>
      <c r="G377" s="16"/>
      <c r="H377" s="16"/>
    </row>
    <row r="378" spans="1:8">
      <c r="B378" s="15" t="s">
        <v>107</v>
      </c>
      <c r="C378" s="22">
        <f>(1.645*1.14)*SQRT((C156*(1-C156))/$G267)*100</f>
        <v>2.6793831377095669</v>
      </c>
      <c r="D378" s="22">
        <f t="shared" ref="D378:F378" si="109">(1.645*1.14)*SQRT((D156*(1-D156))/$G267)*100</f>
        <v>2.7318422374071849</v>
      </c>
      <c r="E378" s="22">
        <f t="shared" si="109"/>
        <v>1.6441647379655744</v>
      </c>
      <c r="F378" s="22">
        <f t="shared" si="109"/>
        <v>0.17564467402505363</v>
      </c>
      <c r="G378" s="20"/>
      <c r="H378" s="16"/>
    </row>
    <row r="379" spans="1:8">
      <c r="B379" s="15" t="s">
        <v>108</v>
      </c>
      <c r="C379" s="22">
        <f t="shared" ref="C379:F379" si="110">(1.645*1.14)*SQRT((C157*(1-C157))/$G268)*100</f>
        <v>3.5823046909369674</v>
      </c>
      <c r="D379" s="22">
        <f t="shared" si="110"/>
        <v>3.402398962693006</v>
      </c>
      <c r="E379" s="22">
        <f t="shared" si="110"/>
        <v>1.8444434669409144</v>
      </c>
      <c r="F379" s="22">
        <f t="shared" si="110"/>
        <v>0.22740456819819915</v>
      </c>
      <c r="G379" s="20"/>
      <c r="H379" s="16"/>
    </row>
    <row r="380" spans="1:8">
      <c r="B380" s="15" t="s">
        <v>109</v>
      </c>
      <c r="C380" s="22">
        <f t="shared" ref="C380:F380" si="111">(1.645*1.14)*SQRT((C158*(1-C158))/$G269)*100</f>
        <v>5.5266985455436659</v>
      </c>
      <c r="D380" s="22">
        <f t="shared" si="111"/>
        <v>5.2855358011504459</v>
      </c>
      <c r="E380" s="22">
        <f t="shared" si="111"/>
        <v>2.6003568990866475</v>
      </c>
      <c r="F380" s="22">
        <f t="shared" si="111"/>
        <v>0.9660200166510079</v>
      </c>
      <c r="G380" s="20"/>
      <c r="H380" s="16"/>
    </row>
    <row r="381" spans="1:8">
      <c r="B381" s="15" t="s">
        <v>110</v>
      </c>
      <c r="C381" s="22">
        <f t="shared" ref="C381:F381" si="112">(1.645*1.14)*SQRT((C159*(1-C159))/$G270)*100</f>
        <v>6.7319250325027822</v>
      </c>
      <c r="D381" s="22">
        <f t="shared" si="112"/>
        <v>6.4139231484646748</v>
      </c>
      <c r="E381" s="22">
        <f t="shared" si="112"/>
        <v>3.3519255362090723</v>
      </c>
      <c r="F381" s="22">
        <f t="shared" si="112"/>
        <v>0.23154850983432113</v>
      </c>
      <c r="G381" s="20"/>
      <c r="H381" s="16"/>
    </row>
    <row r="382" spans="1:8">
      <c r="B382" s="15" t="s">
        <v>111</v>
      </c>
      <c r="C382" s="23">
        <f t="shared" ref="C382:F382" si="113">(1.645*1.14)*SQRT((C160*(1-C160))/$G271)*100</f>
        <v>4.8354574143839315</v>
      </c>
      <c r="D382" s="23">
        <f t="shared" si="113"/>
        <v>4.6948753761937336</v>
      </c>
      <c r="E382" s="23">
        <f t="shared" si="113"/>
        <v>2.2902733631109622</v>
      </c>
      <c r="F382" s="23">
        <f t="shared" si="113"/>
        <v>0.36909253824778993</v>
      </c>
    </row>
    <row r="383" spans="1:8">
      <c r="B383" s="15" t="s">
        <v>112</v>
      </c>
      <c r="C383" s="23">
        <f t="shared" ref="C383:F383" si="114">(1.645*1.14)*SQRT((C161*(1-C161))/$G272)*100</f>
        <v>4.5881187090976638</v>
      </c>
      <c r="D383" s="23">
        <f t="shared" si="114"/>
        <v>4.4625075537174306</v>
      </c>
      <c r="E383" s="23">
        <f t="shared" si="114"/>
        <v>2.3739760382471835</v>
      </c>
      <c r="F383" s="23">
        <f t="shared" si="114"/>
        <v>0</v>
      </c>
    </row>
    <row r="384" spans="1:8">
      <c r="B384" s="15" t="s">
        <v>113</v>
      </c>
      <c r="C384" s="23">
        <f t="shared" ref="C384:F384" si="115">(1.645*1.14)*SQRT((C162*(1-C162))/$G273)*100</f>
        <v>2.7821282600004169</v>
      </c>
      <c r="D384" s="23">
        <f t="shared" si="115"/>
        <v>2.6874340877858107</v>
      </c>
      <c r="E384" s="23">
        <f t="shared" si="115"/>
        <v>1.3277922167328193</v>
      </c>
      <c r="F384" s="23">
        <f t="shared" si="115"/>
        <v>0.15255435629508174</v>
      </c>
    </row>
    <row r="385" spans="2:6">
      <c r="B385" s="15" t="s">
        <v>114</v>
      </c>
      <c r="C385" s="23">
        <f t="shared" ref="C385:F385" si="116">(1.645*1.14)*SQRT((C163*(1-C163))/$G274)*100</f>
        <v>2.9447651633308856</v>
      </c>
      <c r="D385" s="23">
        <f t="shared" si="116"/>
        <v>2.8229919471837044</v>
      </c>
      <c r="E385" s="23">
        <f t="shared" si="116"/>
        <v>1.5405717387868409</v>
      </c>
      <c r="F385" s="23">
        <f t="shared" si="116"/>
        <v>9.6702620231749858E-2</v>
      </c>
    </row>
    <row r="386" spans="2:6">
      <c r="B386" s="15" t="s">
        <v>115</v>
      </c>
      <c r="C386" s="23">
        <f t="shared" ref="C386:F386" si="117">(1.645*1.14)*SQRT((C164*(1-C164))/$G275)*100</f>
        <v>7.2873339555088252</v>
      </c>
      <c r="D386" s="23">
        <f t="shared" si="117"/>
        <v>6.9710022104754898</v>
      </c>
      <c r="E386" s="23">
        <f t="shared" si="117"/>
        <v>3.4082008469431471</v>
      </c>
      <c r="F386" s="23">
        <f t="shared" si="117"/>
        <v>0</v>
      </c>
    </row>
    <row r="387" spans="2:6">
      <c r="B387" s="15" t="s">
        <v>116</v>
      </c>
      <c r="C387" s="23">
        <f t="shared" ref="C387:F387" si="118">(1.645*1.14)*SQRT((C165*(1-C165))/$G276)*100</f>
        <v>4.7537993331777333</v>
      </c>
      <c r="D387" s="23">
        <f t="shared" si="118"/>
        <v>4.5610270070023837</v>
      </c>
      <c r="E387" s="23">
        <f t="shared" si="118"/>
        <v>1.9939980565608968</v>
      </c>
      <c r="F387" s="23">
        <f t="shared" si="118"/>
        <v>1.542597265985286</v>
      </c>
    </row>
    <row r="388" spans="2:6">
      <c r="B388" s="15" t="s">
        <v>117</v>
      </c>
      <c r="C388" s="23">
        <f t="shared" ref="C388:F388" si="119">(1.645*1.14)*SQRT((C166*(1-C166))/$G277)*100</f>
        <v>3.0135510463573389</v>
      </c>
      <c r="D388" s="23">
        <f t="shared" si="119"/>
        <v>2.981763819995451</v>
      </c>
      <c r="E388" s="23">
        <f t="shared" si="119"/>
        <v>1.504920501703334</v>
      </c>
      <c r="F388" s="23">
        <f t="shared" si="119"/>
        <v>0.13555941459579154</v>
      </c>
    </row>
    <row r="389" spans="2:6">
      <c r="B389" s="15" t="s">
        <v>118</v>
      </c>
      <c r="C389" s="23">
        <f t="shared" ref="C389:F389" si="120">(1.645*1.14)*SQRT((C167*(1-C167))/$G278)*100</f>
        <v>5.8552097853377409</v>
      </c>
      <c r="D389" s="23">
        <f t="shared" si="120"/>
        <v>5.3113547640280006</v>
      </c>
      <c r="E389" s="23">
        <f t="shared" si="120"/>
        <v>3.1049242515185558</v>
      </c>
      <c r="F389" s="23">
        <f t="shared" si="120"/>
        <v>0.20462052600707653</v>
      </c>
    </row>
    <row r="390" spans="2:6">
      <c r="B390" s="15" t="s">
        <v>119</v>
      </c>
      <c r="C390" s="23">
        <f t="shared" ref="C390:F390" si="121">(1.645*1.14)*SQRT((C168*(1-C168))/$G279)*100</f>
        <v>4.2926999077628514</v>
      </c>
      <c r="D390" s="23">
        <f t="shared" si="121"/>
        <v>4.1973511996515382</v>
      </c>
      <c r="E390" s="23">
        <f t="shared" si="121"/>
        <v>2.3710814350959053</v>
      </c>
      <c r="F390" s="23">
        <f t="shared" si="121"/>
        <v>0.14928820324239311</v>
      </c>
    </row>
    <row r="391" spans="2:6">
      <c r="B391" s="15" t="s">
        <v>120</v>
      </c>
      <c r="C391" s="23">
        <f t="shared" ref="C391:F391" si="122">(1.645*1.14)*SQRT((C169*(1-C169))/$G280)*100</f>
        <v>6.9047251259101561</v>
      </c>
      <c r="D391" s="23">
        <f t="shared" si="122"/>
        <v>6.5511758700186578</v>
      </c>
      <c r="E391" s="23">
        <f t="shared" si="122"/>
        <v>2.9772756395625399</v>
      </c>
      <c r="F391" s="23">
        <f t="shared" si="122"/>
        <v>0</v>
      </c>
    </row>
    <row r="392" spans="2:6">
      <c r="B392" s="15" t="s">
        <v>121</v>
      </c>
      <c r="C392" s="23">
        <f t="shared" ref="C392:F392" si="123">(1.645*1.14)*SQRT((C170*(1-C170))/$G281)*100</f>
        <v>5.4704632616134807</v>
      </c>
      <c r="D392" s="23">
        <f t="shared" si="123"/>
        <v>5.0485247193032867</v>
      </c>
      <c r="E392" s="23">
        <f t="shared" si="123"/>
        <v>2.8765442941363064</v>
      </c>
      <c r="F392" s="23">
        <f t="shared" si="123"/>
        <v>0.86112403330181764</v>
      </c>
    </row>
    <row r="393" spans="2:6">
      <c r="B393" s="15" t="s">
        <v>122</v>
      </c>
      <c r="C393" s="23">
        <f t="shared" ref="C393:F393" si="124">(1.645*1.14)*SQRT((C171*(1-C171))/$G282)*100</f>
        <v>4.3238359927877612</v>
      </c>
      <c r="D393" s="23">
        <f t="shared" si="124"/>
        <v>3.9596016390938926</v>
      </c>
      <c r="E393" s="23">
        <f t="shared" si="124"/>
        <v>2.2961900208926154</v>
      </c>
      <c r="F393" s="23">
        <f t="shared" si="124"/>
        <v>0.36276742021314923</v>
      </c>
    </row>
    <row r="394" spans="2:6">
      <c r="B394" s="15" t="s">
        <v>123</v>
      </c>
      <c r="C394" s="23">
        <f t="shared" ref="C394:F394" si="125">(1.645*1.14)*SQRT((C172*(1-C172))/$G283)*100</f>
        <v>10.279381238133325</v>
      </c>
      <c r="D394" s="23">
        <f t="shared" si="125"/>
        <v>9.8352176725155349</v>
      </c>
      <c r="E394" s="23">
        <f t="shared" si="125"/>
        <v>5.2836172471983458</v>
      </c>
      <c r="F394" s="23">
        <f t="shared" si="125"/>
        <v>1.7219915670030099</v>
      </c>
    </row>
    <row r="395" spans="2:6">
      <c r="B395" s="15" t="s">
        <v>124</v>
      </c>
      <c r="C395" s="23">
        <f t="shared" ref="C395:F395" si="126">(1.645*1.14)*SQRT((C173*(1-C173))/$G284)*100</f>
        <v>5.9785063343117422</v>
      </c>
      <c r="D395" s="23">
        <f t="shared" si="126"/>
        <v>5.7341660643345769</v>
      </c>
      <c r="E395" s="23">
        <f t="shared" si="126"/>
        <v>3.5840418176590361</v>
      </c>
      <c r="F395" s="23">
        <f t="shared" si="126"/>
        <v>0.77004559105996928</v>
      </c>
    </row>
    <row r="396" spans="2:6">
      <c r="B396" s="15" t="s">
        <v>125</v>
      </c>
      <c r="C396" s="23">
        <f t="shared" ref="C396:F396" si="127">(1.645*1.14)*SQRT((C174*(1-C174))/$G285)*100</f>
        <v>10.14775543261706</v>
      </c>
      <c r="D396" s="23">
        <f t="shared" si="127"/>
        <v>9.3438534846697916</v>
      </c>
      <c r="E396" s="23">
        <f t="shared" si="127"/>
        <v>4.9758916748624857</v>
      </c>
      <c r="F396" s="23">
        <f t="shared" si="127"/>
        <v>0.49639428919292422</v>
      </c>
    </row>
    <row r="397" spans="2:6">
      <c r="B397" s="15" t="s">
        <v>126</v>
      </c>
      <c r="C397" s="23">
        <f t="shared" ref="C397:F397" si="128">(1.645*1.14)*SQRT((C175*(1-C175))/$G286)*100</f>
        <v>3.7550751928385884</v>
      </c>
      <c r="D397" s="23">
        <f t="shared" si="128"/>
        <v>3.6059124024763496</v>
      </c>
      <c r="E397" s="23">
        <f t="shared" si="128"/>
        <v>1.8583637120668806</v>
      </c>
      <c r="F397" s="23">
        <f t="shared" si="128"/>
        <v>0</v>
      </c>
    </row>
    <row r="398" spans="2:6">
      <c r="B398" s="15" t="s">
        <v>127</v>
      </c>
      <c r="C398" s="23">
        <f t="shared" ref="C398:F398" si="129">(1.645*1.14)*SQRT((C176*(1-C176))/$G287)*100</f>
        <v>13.102348248143567</v>
      </c>
      <c r="D398" s="23">
        <f t="shared" si="129"/>
        <v>9.6337539187858408</v>
      </c>
      <c r="E398" s="23">
        <f t="shared" si="129"/>
        <v>5.9698543684488463</v>
      </c>
      <c r="F398" s="23">
        <f t="shared" si="129"/>
        <v>10.062413206539308</v>
      </c>
    </row>
    <row r="399" spans="2:6">
      <c r="B399" s="15" t="s">
        <v>128</v>
      </c>
      <c r="C399" s="23">
        <f t="shared" ref="C399:F399" si="130">(1.645*1.14)*SQRT((C177*(1-C177))/$G288)*100</f>
        <v>13.240228885548969</v>
      </c>
      <c r="D399" s="23">
        <f t="shared" si="130"/>
        <v>11.69347324533415</v>
      </c>
      <c r="E399" s="23">
        <f t="shared" si="130"/>
        <v>7.6641825995699699</v>
      </c>
      <c r="F399" s="23">
        <f t="shared" si="130"/>
        <v>1.3379967512092921</v>
      </c>
    </row>
    <row r="400" spans="2:6">
      <c r="B400" s="15" t="s">
        <v>129</v>
      </c>
      <c r="C400" s="23">
        <f t="shared" ref="C400:F400" si="131">(1.645*1.14)*SQRT((C178*(1-C178))/$G289)*100</f>
        <v>4.9343943065699136</v>
      </c>
      <c r="D400" s="23">
        <f t="shared" si="131"/>
        <v>4.6223921860123447</v>
      </c>
      <c r="E400" s="23">
        <f t="shared" si="131"/>
        <v>2.6589966021702018</v>
      </c>
      <c r="F400" s="23">
        <f t="shared" si="131"/>
        <v>0.55397886069764146</v>
      </c>
    </row>
    <row r="401" spans="2:6">
      <c r="B401" s="15" t="s">
        <v>130</v>
      </c>
      <c r="C401" s="23">
        <f t="shared" ref="C401:F401" si="132">(1.645*1.14)*SQRT((C179*(1-C179))/$G290)*100</f>
        <v>4.3885787895509898</v>
      </c>
      <c r="D401" s="23">
        <f t="shared" si="132"/>
        <v>3.9696653256881502</v>
      </c>
      <c r="E401" s="23">
        <f t="shared" si="132"/>
        <v>2.4203403509755277</v>
      </c>
      <c r="F401" s="23">
        <f t="shared" si="132"/>
        <v>0</v>
      </c>
    </row>
    <row r="402" spans="2:6">
      <c r="B402" s="15" t="s">
        <v>131</v>
      </c>
      <c r="C402" s="23">
        <f t="shared" ref="C402:F402" si="133">(1.645*1.14)*SQRT((C180*(1-C180))/$G291)*100</f>
        <v>4.8253166107219911</v>
      </c>
      <c r="D402" s="23">
        <f t="shared" si="133"/>
        <v>4.4899087576662504</v>
      </c>
      <c r="E402" s="23">
        <f t="shared" si="133"/>
        <v>2.3161899398946093</v>
      </c>
      <c r="F402" s="23">
        <f t="shared" si="133"/>
        <v>0.31292956020215268</v>
      </c>
    </row>
    <row r="403" spans="2:6">
      <c r="B403" s="15" t="s">
        <v>132</v>
      </c>
      <c r="C403" s="23">
        <f t="shared" ref="C403:F403" si="134">(1.645*1.14)*SQRT((C181*(1-C181))/$G292)*100</f>
        <v>2.3689244352052672</v>
      </c>
      <c r="D403" s="23">
        <f t="shared" si="134"/>
        <v>2.2423093229484703</v>
      </c>
      <c r="E403" s="23">
        <f t="shared" si="134"/>
        <v>1.2983064265980244</v>
      </c>
      <c r="F403" s="23">
        <f t="shared" si="134"/>
        <v>0.52201656776417293</v>
      </c>
    </row>
    <row r="404" spans="2:6">
      <c r="B404" s="15" t="s">
        <v>133</v>
      </c>
      <c r="C404" s="23">
        <f t="shared" ref="C404:F404" si="135">(1.645*1.14)*SQRT((C182*(1-C182))/$G293)*100</f>
        <v>3.3728481967079458</v>
      </c>
      <c r="D404" s="23">
        <f t="shared" si="135"/>
        <v>3.0287436450665535</v>
      </c>
      <c r="E404" s="23">
        <f t="shared" si="135"/>
        <v>1.8654586998209126</v>
      </c>
      <c r="F404" s="23">
        <f t="shared" si="135"/>
        <v>0.17330221973756579</v>
      </c>
    </row>
    <row r="405" spans="2:6">
      <c r="B405" s="15" t="s">
        <v>134</v>
      </c>
      <c r="C405" s="23">
        <f t="shared" ref="C405:F405" si="136">(1.645*1.14)*SQRT((C183*(1-C183))/$G294)*100</f>
        <v>3.9525365910886685</v>
      </c>
      <c r="D405" s="23">
        <f t="shared" si="136"/>
        <v>3.6307105559395607</v>
      </c>
      <c r="E405" s="23">
        <f t="shared" si="136"/>
        <v>2.0107808125182354</v>
      </c>
      <c r="F405" s="23">
        <f t="shared" si="136"/>
        <v>0.20420349571247023</v>
      </c>
    </row>
    <row r="406" spans="2:6">
      <c r="B406" s="15" t="s">
        <v>135</v>
      </c>
      <c r="C406" s="23">
        <f t="shared" ref="C406:F406" si="137">(1.645*1.14)*SQRT((C184*(1-C184))/$G295)*100</f>
        <v>8.6515587251450192</v>
      </c>
      <c r="D406" s="23">
        <f t="shared" si="137"/>
        <v>8.3626310647967035</v>
      </c>
      <c r="E406" s="23">
        <f t="shared" si="137"/>
        <v>4.3859534051511151</v>
      </c>
      <c r="F406" s="23">
        <f t="shared" si="137"/>
        <v>0</v>
      </c>
    </row>
    <row r="407" spans="2:6">
      <c r="B407" s="15" t="s">
        <v>136</v>
      </c>
      <c r="C407" s="23">
        <f t="shared" ref="C407:F407" si="138">(1.645*1.14)*SQRT((C185*(1-C185))/$G296)*100</f>
        <v>5.868114251214573</v>
      </c>
      <c r="D407" s="23">
        <f t="shared" si="138"/>
        <v>5.6898095217409868</v>
      </c>
      <c r="E407" s="23">
        <f t="shared" si="138"/>
        <v>3.0300630637009469</v>
      </c>
      <c r="F407" s="23">
        <f t="shared" si="138"/>
        <v>0.53942964088420919</v>
      </c>
    </row>
    <row r="408" spans="2:6">
      <c r="B408" s="15" t="s">
        <v>137</v>
      </c>
      <c r="C408" s="23">
        <f t="shared" ref="C408:F408" si="139">(1.645*1.14)*SQRT((C186*(1-C186))/$G297)*100</f>
        <v>3.373233345188313</v>
      </c>
      <c r="D408" s="23">
        <f t="shared" si="139"/>
        <v>3.144826261559396</v>
      </c>
      <c r="E408" s="23">
        <f t="shared" si="139"/>
        <v>1.7069864320115584</v>
      </c>
      <c r="F408" s="23">
        <f t="shared" si="139"/>
        <v>0.16979175176425002</v>
      </c>
    </row>
    <row r="409" spans="2:6">
      <c r="B409" s="15" t="s">
        <v>138</v>
      </c>
      <c r="C409" s="23">
        <f t="shared" ref="C409:F409" si="140">(1.645*1.14)*SQRT((C187*(1-C187))/$G298)*100</f>
        <v>7.1270321924523286</v>
      </c>
      <c r="D409" s="23">
        <f t="shared" si="140"/>
        <v>6.7629407205362115</v>
      </c>
      <c r="E409" s="23">
        <f t="shared" si="140"/>
        <v>3.4008350665474709</v>
      </c>
      <c r="F409" s="23">
        <f t="shared" si="140"/>
        <v>0.3528136052650967</v>
      </c>
    </row>
    <row r="410" spans="2:6">
      <c r="B410" s="15" t="s">
        <v>139</v>
      </c>
      <c r="C410" s="23">
        <f t="shared" ref="C410:F410" si="141">(1.645*1.14)*SQRT((C188*(1-C188))/$G299)*100</f>
        <v>3.5678954584299047</v>
      </c>
      <c r="D410" s="23">
        <f t="shared" si="141"/>
        <v>3.4328190653847486</v>
      </c>
      <c r="E410" s="23">
        <f t="shared" si="141"/>
        <v>1.5242056079863258</v>
      </c>
      <c r="F410" s="23">
        <f t="shared" si="141"/>
        <v>0.10796527550610818</v>
      </c>
    </row>
    <row r="411" spans="2:6">
      <c r="B411" s="15" t="s">
        <v>140</v>
      </c>
      <c r="C411" s="23">
        <f t="shared" ref="C411:F411" si="142">(1.645*1.14)*SQRT((C189*(1-C189))/$G300)*100</f>
        <v>4.0638245785477967</v>
      </c>
      <c r="D411" s="23">
        <f t="shared" si="142"/>
        <v>3.8800658498614227</v>
      </c>
      <c r="E411" s="23">
        <f t="shared" si="142"/>
        <v>1.8614624440166878</v>
      </c>
      <c r="F411" s="23">
        <f t="shared" si="142"/>
        <v>0.51871026472837589</v>
      </c>
    </row>
    <row r="412" spans="2:6">
      <c r="B412" s="15" t="s">
        <v>141</v>
      </c>
      <c r="C412" s="23">
        <f t="shared" ref="C412:F412" si="143">(1.645*1.14)*SQRT((C190*(1-C190))/$G301)*100</f>
        <v>3.589292706772687</v>
      </c>
      <c r="D412" s="23">
        <f t="shared" si="143"/>
        <v>3.2943486681592762</v>
      </c>
      <c r="E412" s="23">
        <f t="shared" si="143"/>
        <v>1.9444012625165441</v>
      </c>
      <c r="F412" s="23">
        <f t="shared" si="143"/>
        <v>0.13217012987935622</v>
      </c>
    </row>
    <row r="413" spans="2:6">
      <c r="B413" s="15" t="s">
        <v>142</v>
      </c>
      <c r="C413" s="23">
        <f t="shared" ref="C413:F413" si="144">(1.645*1.14)*SQRT((C191*(1-C191))/$G302)*100</f>
        <v>5.5029405821689092</v>
      </c>
      <c r="D413" s="23">
        <f t="shared" si="144"/>
        <v>4.9179906814399548</v>
      </c>
      <c r="E413" s="23">
        <f t="shared" si="144"/>
        <v>3.1187050954857982</v>
      </c>
      <c r="F413" s="23">
        <f t="shared" si="144"/>
        <v>0</v>
      </c>
    </row>
    <row r="414" spans="2:6">
      <c r="B414" s="15" t="s">
        <v>143</v>
      </c>
      <c r="C414" s="23">
        <f t="shared" ref="C414:F414" si="145">(1.645*1.14)*SQRT((C192*(1-C192))/$G303)*100</f>
        <v>14.207153510574322</v>
      </c>
      <c r="D414" s="23">
        <f t="shared" si="145"/>
        <v>13.059222285433192</v>
      </c>
      <c r="E414" s="23">
        <f t="shared" si="145"/>
        <v>6.7726246532253676</v>
      </c>
      <c r="F414" s="23">
        <f t="shared" si="145"/>
        <v>0</v>
      </c>
    </row>
    <row r="415" spans="2:6">
      <c r="B415" s="15" t="s">
        <v>144</v>
      </c>
      <c r="C415" s="23">
        <f t="shared" ref="C415:F415" si="146">(1.645*1.14)*SQRT((C193*(1-C193))/$G304)*100</f>
        <v>3.6179448245000994</v>
      </c>
      <c r="D415" s="23">
        <f t="shared" si="146"/>
        <v>3.2545133091640608</v>
      </c>
      <c r="E415" s="23">
        <f t="shared" si="146"/>
        <v>2.1473866260928229</v>
      </c>
      <c r="F415" s="23">
        <f t="shared" si="146"/>
        <v>0.22523425648190348</v>
      </c>
    </row>
    <row r="416" spans="2:6">
      <c r="B416" s="15" t="s">
        <v>145</v>
      </c>
      <c r="C416" s="23">
        <f t="shared" ref="C416:F416" si="147">(1.645*1.14)*SQRT((C194*(1-C194))/$G305)*100</f>
        <v>2.8801359349784459</v>
      </c>
      <c r="D416" s="23">
        <f t="shared" si="147"/>
        <v>2.7560397939413299</v>
      </c>
      <c r="E416" s="23">
        <f t="shared" si="147"/>
        <v>1.2287371416048456</v>
      </c>
      <c r="F416" s="23">
        <f t="shared" si="147"/>
        <v>0.63504598999003137</v>
      </c>
    </row>
    <row r="417" spans="2:6">
      <c r="B417" s="15" t="s">
        <v>146</v>
      </c>
      <c r="C417" s="23">
        <f t="shared" ref="C417:F417" si="148">(1.645*1.14)*SQRT((C195*(1-C195))/$G306)*100</f>
        <v>3.1713332231499129</v>
      </c>
      <c r="D417" s="23">
        <f t="shared" si="148"/>
        <v>2.6708508651469969</v>
      </c>
      <c r="E417" s="23">
        <f t="shared" si="148"/>
        <v>1.5174200851749371</v>
      </c>
      <c r="F417" s="23">
        <f t="shared" si="148"/>
        <v>1.3241016207976954</v>
      </c>
    </row>
    <row r="418" spans="2:6">
      <c r="B418" s="15" t="s">
        <v>147</v>
      </c>
      <c r="C418" s="23">
        <f t="shared" ref="C418:F418" si="149">(1.645*1.14)*SQRT((C196*(1-C196))/$G307)*100</f>
        <v>5.7456982214507022</v>
      </c>
      <c r="D418" s="23">
        <f t="shared" si="149"/>
        <v>5.2594915060058263</v>
      </c>
      <c r="E418" s="23">
        <f t="shared" si="149"/>
        <v>3.0288548044231574</v>
      </c>
      <c r="F418" s="23">
        <f t="shared" si="149"/>
        <v>0.40805186637555385</v>
      </c>
    </row>
    <row r="419" spans="2:6">
      <c r="B419" s="15" t="s">
        <v>148</v>
      </c>
      <c r="C419" s="23">
        <f t="shared" ref="C419:F419" si="150">(1.645*1.14)*SQRT((C197*(1-C197))/$G308)*100</f>
        <v>5.0252018194051482</v>
      </c>
      <c r="D419" s="23">
        <f t="shared" si="150"/>
        <v>4.6508996123740332</v>
      </c>
      <c r="E419" s="23">
        <f t="shared" si="150"/>
        <v>2.4474179684954036</v>
      </c>
      <c r="F419" s="23">
        <f t="shared" si="150"/>
        <v>0.31054759702444934</v>
      </c>
    </row>
    <row r="420" spans="2:6">
      <c r="B420" s="15" t="s">
        <v>149</v>
      </c>
      <c r="C420" s="23">
        <f t="shared" ref="C420:F420" si="151">(1.645*1.14)*SQRT((C198*(1-C198))/$G309)*100</f>
        <v>6.2169439464303187</v>
      </c>
      <c r="D420" s="23">
        <f t="shared" si="151"/>
        <v>5.9685375413471169</v>
      </c>
      <c r="E420" s="23">
        <f t="shared" si="151"/>
        <v>2.0299927169663676</v>
      </c>
      <c r="F420" s="23">
        <f t="shared" si="151"/>
        <v>1.153670981121905</v>
      </c>
    </row>
    <row r="421" spans="2:6">
      <c r="B421" s="15" t="s">
        <v>150</v>
      </c>
      <c r="C421" s="23">
        <f t="shared" ref="C421:F421" si="152">(1.645*1.14)*SQRT((C199*(1-C199))/$G310)*100</f>
        <v>3.6601712226181591</v>
      </c>
      <c r="D421" s="23">
        <f t="shared" si="152"/>
        <v>3.5499832325570484</v>
      </c>
      <c r="E421" s="23">
        <f t="shared" si="152"/>
        <v>1.6297467639172274</v>
      </c>
      <c r="F421" s="23">
        <f t="shared" si="152"/>
        <v>0.39856887673783625</v>
      </c>
    </row>
    <row r="422" spans="2:6">
      <c r="B422" s="15" t="s">
        <v>151</v>
      </c>
      <c r="C422" s="23">
        <f t="shared" ref="C422:F422" si="153">(1.645*1.14)*SQRT((C200*(1-C200))/$G311)*100</f>
        <v>11.064038371301109</v>
      </c>
      <c r="D422" s="23">
        <f t="shared" si="153"/>
        <v>9.8956925863097052</v>
      </c>
      <c r="E422" s="23">
        <f t="shared" si="153"/>
        <v>5.7129526270758175</v>
      </c>
      <c r="F422" s="23">
        <f t="shared" si="153"/>
        <v>0</v>
      </c>
    </row>
    <row r="423" spans="2:6">
      <c r="B423" s="15" t="s">
        <v>152</v>
      </c>
      <c r="C423" s="23">
        <f t="shared" ref="C423:F423" si="154">(1.645*1.14)*SQRT((C201*(1-C201))/$G312)*100</f>
        <v>3.0117842609443946</v>
      </c>
      <c r="D423" s="23">
        <f t="shared" si="154"/>
        <v>2.8258832089960908</v>
      </c>
      <c r="E423" s="23">
        <f t="shared" si="154"/>
        <v>1.5562376055098157</v>
      </c>
      <c r="F423" s="23">
        <f t="shared" si="154"/>
        <v>0.27486314193633954</v>
      </c>
    </row>
    <row r="424" spans="2:6">
      <c r="B424" s="15" t="s">
        <v>153</v>
      </c>
      <c r="C424" s="23">
        <f t="shared" ref="C424:F424" si="155">(1.645*1.14)*SQRT((C202*(1-C202))/$G313)*100</f>
        <v>2.7778204865417564</v>
      </c>
      <c r="D424" s="23">
        <f t="shared" si="155"/>
        <v>2.8057991917183562</v>
      </c>
      <c r="E424" s="23">
        <f t="shared" si="155"/>
        <v>1.7942270293605129</v>
      </c>
      <c r="F424" s="23">
        <f t="shared" si="155"/>
        <v>0.10777807973709054</v>
      </c>
    </row>
    <row r="425" spans="2:6">
      <c r="B425" s="15" t="s">
        <v>154</v>
      </c>
      <c r="C425" s="23">
        <f t="shared" ref="C425:F425" si="156">(1.645*1.14)*SQRT((C203*(1-C203))/$G314)*100</f>
        <v>3.0017889972143803</v>
      </c>
      <c r="D425" s="23">
        <f t="shared" si="156"/>
        <v>2.8961359063668013</v>
      </c>
      <c r="E425" s="23">
        <f t="shared" si="156"/>
        <v>1.5429714930244189</v>
      </c>
      <c r="F425" s="23">
        <f t="shared" si="156"/>
        <v>0.36026713649384606</v>
      </c>
    </row>
    <row r="426" spans="2:6">
      <c r="B426" s="15" t="s">
        <v>155</v>
      </c>
      <c r="C426" s="23">
        <f t="shared" ref="C426:F426" si="157">(1.645*1.14)*SQRT((C204*(1-C204))/$G315)*100</f>
        <v>3.979069025271416</v>
      </c>
      <c r="D426" s="23">
        <f t="shared" si="157"/>
        <v>3.8272010665278025</v>
      </c>
      <c r="E426" s="23">
        <f t="shared" si="157"/>
        <v>1.8729056991839177</v>
      </c>
      <c r="F426" s="23">
        <f t="shared" si="157"/>
        <v>0.46768973704869782</v>
      </c>
    </row>
    <row r="427" spans="2:6">
      <c r="B427" s="15" t="s">
        <v>156</v>
      </c>
      <c r="C427" s="23">
        <f t="shared" ref="C427:F427" si="158">(1.645*1.14)*SQRT((C205*(1-C205))/$G316)*100</f>
        <v>3.7001899272302712</v>
      </c>
      <c r="D427" s="23">
        <f t="shared" si="158"/>
        <v>3.5539896554634529</v>
      </c>
      <c r="E427" s="23">
        <f t="shared" si="158"/>
        <v>1.6326926653450657</v>
      </c>
      <c r="F427" s="23">
        <f t="shared" si="158"/>
        <v>0.68919123226530721</v>
      </c>
    </row>
    <row r="428" spans="2:6">
      <c r="B428" s="15" t="s">
        <v>157</v>
      </c>
      <c r="C428" s="23">
        <f t="shared" ref="C428:F428" si="159">(1.645*1.14)*SQRT((C206*(1-C206))/$G317)*100</f>
        <v>6.1730078934109107</v>
      </c>
      <c r="D428" s="23">
        <f t="shared" si="159"/>
        <v>5.8822509299841137</v>
      </c>
      <c r="E428" s="23">
        <f t="shared" si="159"/>
        <v>2.7519009461596227</v>
      </c>
      <c r="F428" s="23">
        <f t="shared" si="159"/>
        <v>0</v>
      </c>
    </row>
    <row r="429" spans="2:6">
      <c r="B429" s="15" t="s">
        <v>158</v>
      </c>
      <c r="C429" s="23">
        <f t="shared" ref="C429:F429" si="160">(1.645*1.14)*SQRT((C207*(1-C207))/$G318)*100</f>
        <v>14.142169125657626</v>
      </c>
      <c r="D429" s="23">
        <f t="shared" si="160"/>
        <v>13.468476575254314</v>
      </c>
      <c r="E429" s="23">
        <f t="shared" si="160"/>
        <v>7.4903742096724333</v>
      </c>
      <c r="F429" s="23">
        <f t="shared" si="160"/>
        <v>2.0125919512759798</v>
      </c>
    </row>
    <row r="430" spans="2:6">
      <c r="B430" s="15" t="s">
        <v>159</v>
      </c>
      <c r="C430" s="23">
        <f t="shared" ref="C430:F430" si="161">(1.645*1.14)*SQRT((C208*(1-C208))/$G319)*100</f>
        <v>3.126692425275615</v>
      </c>
      <c r="D430" s="23">
        <f t="shared" si="161"/>
        <v>2.9463325014085697</v>
      </c>
      <c r="E430" s="23">
        <f t="shared" si="161"/>
        <v>1.7523586004765672</v>
      </c>
      <c r="F430" s="23">
        <f t="shared" si="161"/>
        <v>0</v>
      </c>
    </row>
    <row r="431" spans="2:6">
      <c r="B431" s="15" t="s">
        <v>160</v>
      </c>
      <c r="C431" s="23">
        <f t="shared" ref="C431:F431" si="162">(1.645*1.14)*SQRT((C209*(1-C209))/$G320)*100</f>
        <v>3.4372856309701549</v>
      </c>
      <c r="D431" s="23">
        <f t="shared" si="162"/>
        <v>3.0265876568458823</v>
      </c>
      <c r="E431" s="23">
        <f t="shared" si="162"/>
        <v>1.9953438619131352</v>
      </c>
      <c r="F431" s="23">
        <f t="shared" si="162"/>
        <v>0.11990021719674249</v>
      </c>
    </row>
    <row r="432" spans="2:6">
      <c r="B432" s="15" t="s">
        <v>161</v>
      </c>
      <c r="C432" s="23">
        <f t="shared" ref="C432:F432" si="163">(1.645*1.14)*SQRT((C210*(1-C210))/$G321)*100</f>
        <v>4.5937807257882151</v>
      </c>
      <c r="D432" s="23">
        <f t="shared" si="163"/>
        <v>3.9506752153187108</v>
      </c>
      <c r="E432" s="23">
        <f t="shared" si="163"/>
        <v>2.913624834509688</v>
      </c>
      <c r="F432" s="23">
        <f t="shared" si="163"/>
        <v>0.51455626249642661</v>
      </c>
    </row>
    <row r="433" spans="2:6">
      <c r="B433" s="15" t="s">
        <v>162</v>
      </c>
      <c r="C433" s="23">
        <f t="shared" ref="C433:F433" si="164">(1.645*1.14)*SQRT((C211*(1-C211))/$G322)*100</f>
        <v>7.1438040921522452</v>
      </c>
      <c r="D433" s="23">
        <f t="shared" si="164"/>
        <v>6.7501117476685009</v>
      </c>
      <c r="E433" s="23">
        <f t="shared" si="164"/>
        <v>3.5305736552116231</v>
      </c>
      <c r="F433" s="23">
        <f t="shared" si="164"/>
        <v>0</v>
      </c>
    </row>
    <row r="434" spans="2:6">
      <c r="B434" s="15" t="s">
        <v>163</v>
      </c>
      <c r="C434" s="23">
        <f t="shared" ref="C434:F434" si="165">(1.645*1.14)*SQRT((C212*(1-C212))/$G323)*100</f>
        <v>4.5620002787229428</v>
      </c>
      <c r="D434" s="23">
        <f t="shared" si="165"/>
        <v>4.3374832540532386</v>
      </c>
      <c r="E434" s="23">
        <f t="shared" si="165"/>
        <v>2.2494414405498588</v>
      </c>
      <c r="F434" s="23">
        <f t="shared" si="165"/>
        <v>0.61730871971103463</v>
      </c>
    </row>
    <row r="435" spans="2:6">
      <c r="B435" s="15" t="s">
        <v>164</v>
      </c>
      <c r="C435" s="23">
        <f t="shared" ref="C435:F435" si="166">(1.645*1.14)*SQRT((C213*(1-C213))/$G324)*100</f>
        <v>8.271575115677372</v>
      </c>
      <c r="D435" s="23">
        <f t="shared" si="166"/>
        <v>7.8975449212741928</v>
      </c>
      <c r="E435" s="23">
        <f t="shared" si="166"/>
        <v>3.9122901337007936</v>
      </c>
      <c r="F435" s="23">
        <f t="shared" si="166"/>
        <v>0</v>
      </c>
    </row>
    <row r="436" spans="2:6">
      <c r="B436" s="15" t="s">
        <v>165</v>
      </c>
      <c r="C436" s="23">
        <f t="shared" ref="C436:F436" si="167">(1.645*1.14)*SQRT((C214*(1-C214))/$G325)*100</f>
        <v>3.2616120037990575</v>
      </c>
      <c r="D436" s="23">
        <f t="shared" si="167"/>
        <v>3.1092880425100162</v>
      </c>
      <c r="E436" s="23">
        <f t="shared" si="167"/>
        <v>1.414598670915332</v>
      </c>
      <c r="F436" s="23">
        <f t="shared" si="167"/>
        <v>0.42601088455785996</v>
      </c>
    </row>
    <row r="437" spans="2:6">
      <c r="B437" s="15" t="s">
        <v>166</v>
      </c>
      <c r="C437" s="23">
        <f t="shared" ref="C437:F437" si="168">(1.645*1.14)*SQRT((C215*(1-C215))/$G326)*100</f>
        <v>3.4462793532860712</v>
      </c>
      <c r="D437" s="23">
        <f t="shared" si="168"/>
        <v>3.2458886472247621</v>
      </c>
      <c r="E437" s="23">
        <f t="shared" si="168"/>
        <v>1.7187114605834386</v>
      </c>
      <c r="F437" s="23">
        <f t="shared" si="168"/>
        <v>0.72299969353814098</v>
      </c>
    </row>
    <row r="438" spans="2:6">
      <c r="B438" s="15" t="s">
        <v>167</v>
      </c>
      <c r="C438" s="23">
        <f t="shared" ref="C438:F438" si="169">(1.645*1.14)*SQRT((C216*(1-C216))/$G327)*100</f>
        <v>11.541075202769719</v>
      </c>
      <c r="D438" s="23">
        <f t="shared" si="169"/>
        <v>11.517033278484485</v>
      </c>
      <c r="E438" s="23">
        <f t="shared" si="169"/>
        <v>3.7518816448881815</v>
      </c>
      <c r="F438" s="23">
        <f t="shared" si="169"/>
        <v>0.53780450916996003</v>
      </c>
    </row>
    <row r="439" spans="2:6">
      <c r="B439" s="15" t="s">
        <v>168</v>
      </c>
      <c r="C439" s="23">
        <f t="shared" ref="C439:F439" si="170">(1.645*1.14)*SQRT((C217*(1-C217))/$G328)*100</f>
        <v>10.699122728477022</v>
      </c>
      <c r="D439" s="23">
        <f t="shared" si="170"/>
        <v>9.672034633722026</v>
      </c>
      <c r="E439" s="23">
        <f t="shared" si="170"/>
        <v>5.7410828135679157</v>
      </c>
      <c r="F439" s="23">
        <f t="shared" si="170"/>
        <v>0</v>
      </c>
    </row>
    <row r="440" spans="2:6">
      <c r="B440" s="15" t="s">
        <v>169</v>
      </c>
      <c r="C440" s="23">
        <f t="shared" ref="C440:E440" si="171">(1.645*1.14)*SQRT((C218*(1-C218))/$G329)*100</f>
        <v>19.992484148916976</v>
      </c>
      <c r="D440" s="23">
        <f t="shared" si="171"/>
        <v>20.896953497900743</v>
      </c>
      <c r="E440" s="23">
        <f t="shared" si="171"/>
        <v>13.137559339050615</v>
      </c>
      <c r="F440" s="23">
        <f>(1.645*1.14)*SQRT((F218*(1-F218))/$G329)*100</f>
        <v>0</v>
      </c>
    </row>
    <row r="441" spans="2:6">
      <c r="B441" s="15" t="s">
        <v>170</v>
      </c>
      <c r="C441" s="23">
        <f t="shared" ref="C441:F441" si="172">(1.645*1.14)*SQRT((C219*(1-C219))/$G330)*100</f>
        <v>10.772045615141717</v>
      </c>
      <c r="D441" s="23">
        <f t="shared" si="172"/>
        <v>8.5999342138742669</v>
      </c>
      <c r="E441" s="23">
        <f t="shared" si="172"/>
        <v>7.2436552451006202</v>
      </c>
      <c r="F441" s="23">
        <f t="shared" si="172"/>
        <v>0</v>
      </c>
    </row>
    <row r="442" spans="2:6">
      <c r="B442" s="15" t="s">
        <v>171</v>
      </c>
      <c r="C442" s="23">
        <f t="shared" ref="C442:F442" si="173">(1.645*1.14)*SQRT((C220*(1-C220))/$G331)*100</f>
        <v>9.5652111560839881</v>
      </c>
      <c r="D442" s="23">
        <f t="shared" si="173"/>
        <v>8.7034587882393506</v>
      </c>
      <c r="E442" s="23">
        <f t="shared" si="173"/>
        <v>4.7132332545992766</v>
      </c>
      <c r="F442" s="23">
        <f t="shared" si="173"/>
        <v>0</v>
      </c>
    </row>
    <row r="443" spans="2:6">
      <c r="B443" s="15" t="s">
        <v>172</v>
      </c>
      <c r="C443" s="23">
        <f t="shared" ref="C443:F443" si="174">(1.645*1.14)*SQRT((C221*(1-C221))/$G332)*100</f>
        <v>8.4275919182437118</v>
      </c>
      <c r="D443" s="23">
        <f t="shared" si="174"/>
        <v>8.0593356247282539</v>
      </c>
      <c r="E443" s="23">
        <f t="shared" si="174"/>
        <v>4.1753679315066945</v>
      </c>
      <c r="F443" s="23">
        <f t="shared" si="174"/>
        <v>0</v>
      </c>
    </row>
    <row r="444" spans="2:6">
      <c r="B444" s="15" t="s">
        <v>173</v>
      </c>
      <c r="C444" s="23">
        <f t="shared" ref="C444:F444" si="175">(1.645*1.14)*SQRT((C222*(1-C222))/$G333)*100</f>
        <v>13.576855518695453</v>
      </c>
      <c r="D444" s="23">
        <f t="shared" si="175"/>
        <v>11.565097287036359</v>
      </c>
      <c r="E444" s="23">
        <f t="shared" si="175"/>
        <v>7.3931208785170357</v>
      </c>
      <c r="F444" s="23">
        <f t="shared" si="175"/>
        <v>6.4570013967724771</v>
      </c>
    </row>
    <row r="445" spans="2:6">
      <c r="B445" s="15" t="s">
        <v>174</v>
      </c>
      <c r="C445" s="23">
        <f t="shared" ref="C445:F445" si="176">(1.645*1.14)*SQRT((C223*(1-C223))/$G334)*100</f>
        <v>4.6935997312459286</v>
      </c>
      <c r="D445" s="23">
        <f t="shared" si="176"/>
        <v>4.2354113054246705</v>
      </c>
      <c r="E445" s="23">
        <f t="shared" si="176"/>
        <v>2.7922187115216159</v>
      </c>
      <c r="F445" s="23">
        <f t="shared" si="176"/>
        <v>0.44550450256129243</v>
      </c>
    </row>
    <row r="446" spans="2:6">
      <c r="B446" s="15" t="s">
        <v>175</v>
      </c>
      <c r="C446" s="23">
        <f t="shared" ref="C446:F446" si="177">(1.645*1.14)*SQRT((C224*(1-C224))/$G335)*100</f>
        <v>6.6511637864892208</v>
      </c>
      <c r="D446" s="23">
        <f t="shared" si="177"/>
        <v>0</v>
      </c>
      <c r="E446" s="23">
        <f t="shared" si="177"/>
        <v>6.6662037479255103</v>
      </c>
      <c r="F446" s="23">
        <f t="shared" si="177"/>
        <v>0</v>
      </c>
    </row>
    <row r="447" spans="2:6">
      <c r="B447" s="15" t="s">
        <v>176</v>
      </c>
      <c r="C447" s="23">
        <f t="shared" ref="C447:F447" si="178">(1.645*1.14)*SQRT((C225*(1-C225))/$G336)*100</f>
        <v>2.1586068872857331</v>
      </c>
      <c r="D447" s="23">
        <f t="shared" si="178"/>
        <v>2.0752381437206529</v>
      </c>
      <c r="E447" s="23">
        <f t="shared" si="178"/>
        <v>1.0320591498075011</v>
      </c>
      <c r="F447" s="23">
        <f t="shared" si="178"/>
        <v>0.14007834575211658</v>
      </c>
    </row>
    <row r="448" spans="2:6">
      <c r="B448" s="15" t="s">
        <v>177</v>
      </c>
      <c r="C448" s="23">
        <f t="shared" ref="C448:F448" si="179">(1.645*1.14)*SQRT((C226*(1-C226))/$G337)*100</f>
        <v>4.9629201148997648</v>
      </c>
      <c r="D448" s="23">
        <f t="shared" si="179"/>
        <v>4.6779563312115782</v>
      </c>
      <c r="E448" s="23">
        <f t="shared" si="179"/>
        <v>2.5095516765336856</v>
      </c>
      <c r="F448" s="23">
        <f t="shared" si="179"/>
        <v>1.2045195492904446</v>
      </c>
    </row>
    <row r="449" spans="2:6">
      <c r="B449" s="15" t="s">
        <v>178</v>
      </c>
      <c r="C449" s="23">
        <f t="shared" ref="C449:F449" si="180">(1.645*1.14)*SQRT((C227*(1-C227))/$G338)*100</f>
        <v>3.5027969657018034</v>
      </c>
      <c r="D449" s="23">
        <f t="shared" si="180"/>
        <v>3.339327640925517</v>
      </c>
      <c r="E449" s="23">
        <f t="shared" si="180"/>
        <v>1.6505460945097996</v>
      </c>
      <c r="F449" s="23">
        <f t="shared" si="180"/>
        <v>0.12075535408289878</v>
      </c>
    </row>
    <row r="450" spans="2:6">
      <c r="B450" s="15" t="s">
        <v>179</v>
      </c>
      <c r="C450" s="23">
        <f t="shared" ref="C450:F450" si="181">(1.645*1.14)*SQRT((C228*(1-C228))/$G339)*100</f>
        <v>4.9926295523139093</v>
      </c>
      <c r="D450" s="23">
        <f t="shared" si="181"/>
        <v>4.7578231253058139</v>
      </c>
      <c r="E450" s="23">
        <f t="shared" si="181"/>
        <v>2.4065716900134548</v>
      </c>
      <c r="F450" s="23">
        <f t="shared" si="181"/>
        <v>0</v>
      </c>
    </row>
    <row r="451" spans="2:6">
      <c r="B451" s="15" t="s">
        <v>180</v>
      </c>
      <c r="C451" s="23">
        <f t="shared" ref="C451:F451" si="182">(1.645*1.14)*SQRT((C229*(1-C229))/$G340)*100</f>
        <v>3.395760260017596</v>
      </c>
      <c r="D451" s="23">
        <f t="shared" si="182"/>
        <v>3.139316502297381</v>
      </c>
      <c r="E451" s="23">
        <f t="shared" si="182"/>
        <v>1.7234775737613433</v>
      </c>
      <c r="F451" s="23">
        <f t="shared" si="182"/>
        <v>0</v>
      </c>
    </row>
    <row r="452" spans="2:6">
      <c r="B452" s="15" t="s">
        <v>181</v>
      </c>
      <c r="C452" s="23">
        <f t="shared" ref="C452:F452" si="183">(1.645*1.14)*SQRT((C230*(1-C230))/$G341)*100</f>
        <v>4.556757235137276</v>
      </c>
      <c r="D452" s="23">
        <f t="shared" si="183"/>
        <v>4.1407232303160981</v>
      </c>
      <c r="E452" s="23">
        <f t="shared" si="183"/>
        <v>2.3637026238035701</v>
      </c>
      <c r="F452" s="23">
        <f t="shared" si="183"/>
        <v>1.5389559884821544</v>
      </c>
    </row>
    <row r="453" spans="2:6">
      <c r="B453" s="15" t="s">
        <v>182</v>
      </c>
      <c r="C453" s="23">
        <f t="shared" ref="C453:F453" si="184">(1.645*1.14)*SQRT((C231*(1-C231))/$G342)*100</f>
        <v>2.9177555090349001</v>
      </c>
      <c r="D453" s="23">
        <f t="shared" si="184"/>
        <v>2.677916023195428</v>
      </c>
      <c r="E453" s="23">
        <f t="shared" si="184"/>
        <v>1.4351293082787682</v>
      </c>
      <c r="F453" s="23">
        <f t="shared" si="184"/>
        <v>0.74298968419762002</v>
      </c>
    </row>
    <row r="454" spans="2:6">
      <c r="B454" s="15" t="s">
        <v>183</v>
      </c>
      <c r="C454" s="23">
        <f t="shared" ref="C454:F454" si="185">(1.645*1.14)*SQRT((C232*(1-C232))/$G343)*100</f>
        <v>3.3994633756046451</v>
      </c>
      <c r="D454" s="23">
        <f t="shared" si="185"/>
        <v>3.2245696172889042</v>
      </c>
      <c r="E454" s="23">
        <f t="shared" si="185"/>
        <v>1.7612688869292921</v>
      </c>
      <c r="F454" s="23">
        <f t="shared" si="185"/>
        <v>0.30216670967031428</v>
      </c>
    </row>
    <row r="455" spans="2:6">
      <c r="B455" s="15" t="s">
        <v>184</v>
      </c>
      <c r="C455" s="23">
        <f t="shared" ref="C455:F455" si="186">(1.645*1.14)*SQRT((C233*(1-C233))/$G344)*100</f>
        <v>2.9045453556894132</v>
      </c>
      <c r="D455" s="23">
        <f t="shared" si="186"/>
        <v>2.6701739506541338</v>
      </c>
      <c r="E455" s="23">
        <f t="shared" si="186"/>
        <v>1.5989439710229192</v>
      </c>
      <c r="F455" s="23">
        <f t="shared" si="186"/>
        <v>0</v>
      </c>
    </row>
    <row r="456" spans="2:6">
      <c r="B456" s="15" t="s">
        <v>185</v>
      </c>
      <c r="C456" s="23">
        <f t="shared" ref="C456:F456" si="187">(1.645*1.14)*SQRT((C234*(1-C234))/$G345)*100</f>
        <v>5.4795816223542211</v>
      </c>
      <c r="D456" s="23">
        <f t="shared" si="187"/>
        <v>4.0848683486332398</v>
      </c>
      <c r="E456" s="23">
        <f t="shared" si="187"/>
        <v>3.8303574105444347</v>
      </c>
      <c r="F456" s="23">
        <f t="shared" si="187"/>
        <v>0</v>
      </c>
    </row>
    <row r="457" spans="2:6">
      <c r="B457" s="15" t="s">
        <v>186</v>
      </c>
      <c r="C457" s="23">
        <f t="shared" ref="C457:F457" si="188">(1.645*1.14)*SQRT((C235*(1-C235))/$G346)*100</f>
        <v>3.4513081948399686</v>
      </c>
      <c r="D457" s="23">
        <f t="shared" si="188"/>
        <v>2.9930689198201783</v>
      </c>
      <c r="E457" s="23">
        <f t="shared" si="188"/>
        <v>2.1346581920786316</v>
      </c>
      <c r="F457" s="23">
        <f t="shared" si="188"/>
        <v>0</v>
      </c>
    </row>
    <row r="458" spans="2:6">
      <c r="B458" s="15" t="s">
        <v>187</v>
      </c>
      <c r="C458" s="23">
        <f t="shared" ref="C458:F458" si="189">(1.645*1.14)*SQRT((C236*(1-C236))/$G347)*100</f>
        <v>3.8733248404257159</v>
      </c>
      <c r="D458" s="23">
        <f t="shared" si="189"/>
        <v>3.669412129194201</v>
      </c>
      <c r="E458" s="23">
        <f t="shared" si="189"/>
        <v>1.8725018546295256</v>
      </c>
      <c r="F458" s="23">
        <f t="shared" si="189"/>
        <v>0.25124473753857124</v>
      </c>
    </row>
    <row r="459" spans="2:6">
      <c r="B459" s="15" t="s">
        <v>188</v>
      </c>
      <c r="C459" s="23">
        <f t="shared" ref="C459:F459" si="190">(1.645*1.14)*SQRT((C237*(1-C237))/$G348)*100</f>
        <v>3.647815152249454</v>
      </c>
      <c r="D459" s="23">
        <f t="shared" si="190"/>
        <v>2.8920782915643182</v>
      </c>
      <c r="E459" s="23">
        <f t="shared" si="190"/>
        <v>1.9998640780446326</v>
      </c>
      <c r="F459" s="23">
        <f t="shared" si="190"/>
        <v>2.046923143378311</v>
      </c>
    </row>
    <row r="460" spans="2:6">
      <c r="B460" s="15" t="s">
        <v>189</v>
      </c>
      <c r="C460" s="23">
        <f t="shared" ref="C460:F460" si="191">(1.645*1.14)*SQRT((C238*(1-C238))/$G349)*100</f>
        <v>3.9056560706909158</v>
      </c>
      <c r="D460" s="23">
        <f t="shared" si="191"/>
        <v>3.743904860469442</v>
      </c>
      <c r="E460" s="23">
        <f t="shared" si="191"/>
        <v>1.7629463269549623</v>
      </c>
      <c r="F460" s="23">
        <f t="shared" si="191"/>
        <v>0</v>
      </c>
    </row>
    <row r="461" spans="2:6">
      <c r="B461" s="15" t="s">
        <v>190</v>
      </c>
      <c r="C461" s="23">
        <f t="shared" ref="C461:F461" si="192">(1.645*1.14)*SQRT((C239*(1-C239))/$G350)*100</f>
        <v>2.3434656464170764</v>
      </c>
      <c r="D461" s="23">
        <f t="shared" si="192"/>
        <v>2.2540093460970008</v>
      </c>
      <c r="E461" s="23">
        <f t="shared" si="192"/>
        <v>1.0840308570472286</v>
      </c>
      <c r="F461" s="23">
        <f t="shared" si="192"/>
        <v>0.35430808224271282</v>
      </c>
    </row>
    <row r="462" spans="2:6">
      <c r="B462" s="15" t="s">
        <v>191</v>
      </c>
      <c r="C462" s="23">
        <f t="shared" ref="C462:F462" si="193">(1.645*1.14)*SQRT((C240*(1-C240))/$G351)*100</f>
        <v>3.5912849328329006</v>
      </c>
      <c r="D462" s="23">
        <f t="shared" si="193"/>
        <v>3.3793614428862093</v>
      </c>
      <c r="E462" s="23">
        <f t="shared" si="193"/>
        <v>1.6010125170656222</v>
      </c>
      <c r="F462" s="23">
        <f t="shared" si="193"/>
        <v>0.27993556297084188</v>
      </c>
    </row>
    <row r="463" spans="2:6">
      <c r="B463" s="15" t="s">
        <v>192</v>
      </c>
      <c r="C463" s="23">
        <f t="shared" ref="C463:F463" si="194">(1.645*1.14)*SQRT((C241*(1-C241))/$G352)*100</f>
        <v>3.133196090553994</v>
      </c>
      <c r="D463" s="23">
        <f t="shared" si="194"/>
        <v>2.9782444484952975</v>
      </c>
      <c r="E463" s="23">
        <f t="shared" si="194"/>
        <v>1.3094347115924176</v>
      </c>
      <c r="F463" s="23">
        <f t="shared" si="194"/>
        <v>0</v>
      </c>
    </row>
    <row r="464" spans="2:6">
      <c r="B464" s="15" t="s">
        <v>193</v>
      </c>
      <c r="C464" s="23">
        <f t="shared" ref="C464:F464" si="195">(1.645*1.14)*SQRT((C242*(1-C242))/$G353)*100</f>
        <v>3.2164606446260633</v>
      </c>
      <c r="D464" s="23">
        <f t="shared" si="195"/>
        <v>3.0350813572197595</v>
      </c>
      <c r="E464" s="23">
        <f t="shared" si="195"/>
        <v>1.4975508521983725</v>
      </c>
      <c r="F464" s="23">
        <f t="shared" si="195"/>
        <v>0</v>
      </c>
    </row>
    <row r="465" spans="2:6">
      <c r="B465" s="15" t="s">
        <v>194</v>
      </c>
      <c r="C465" s="23">
        <f t="shared" ref="C465:F465" si="196">(1.645*1.14)*SQRT((C243*(1-C243))/$G354)*100</f>
        <v>5.3869914978315228</v>
      </c>
      <c r="D465" s="23">
        <f t="shared" si="196"/>
        <v>5.08974755630285</v>
      </c>
      <c r="E465" s="23">
        <f t="shared" si="196"/>
        <v>2.5838848021855849</v>
      </c>
      <c r="F465" s="23">
        <f t="shared" si="196"/>
        <v>0</v>
      </c>
    </row>
    <row r="466" spans="2:6">
      <c r="B466" s="15" t="s">
        <v>195</v>
      </c>
      <c r="C466" s="23">
        <f t="shared" ref="C466:F466" si="197">(1.645*1.14)*SQRT((C244*(1-C244))/$G355)*100</f>
        <v>14.229041410982296</v>
      </c>
      <c r="D466" s="23">
        <f t="shared" si="197"/>
        <v>11.39473187196602</v>
      </c>
      <c r="E466" s="23">
        <f t="shared" si="197"/>
        <v>9.6592718669680284</v>
      </c>
      <c r="F466" s="23">
        <f t="shared" si="197"/>
        <v>0</v>
      </c>
    </row>
    <row r="467" spans="2:6">
      <c r="B467" s="15" t="s">
        <v>196</v>
      </c>
      <c r="C467" s="23">
        <f t="shared" ref="C467:F467" si="198">(1.645*1.14)*SQRT((C245*(1-C245))/$G356)*100</f>
        <v>3.6414482982164245</v>
      </c>
      <c r="D467" s="23">
        <f t="shared" si="198"/>
        <v>3.1088050145528614</v>
      </c>
      <c r="E467" s="23">
        <f t="shared" si="198"/>
        <v>2.1573447967170534</v>
      </c>
      <c r="F467" s="23">
        <f t="shared" si="198"/>
        <v>0.26768150143268887</v>
      </c>
    </row>
    <row r="468" spans="2:6">
      <c r="B468" s="15" t="s">
        <v>197</v>
      </c>
      <c r="C468" s="23">
        <f t="shared" ref="C468:F468" si="199">(1.645*1.14)*SQRT((C246*(1-C246))/$G357)*100</f>
        <v>3.8432395659412313</v>
      </c>
      <c r="D468" s="23">
        <f t="shared" si="199"/>
        <v>3.5392223524527955</v>
      </c>
      <c r="E468" s="23">
        <f t="shared" si="199"/>
        <v>1.9126197635037316</v>
      </c>
      <c r="F468" s="23">
        <f t="shared" si="199"/>
        <v>0.47730491912763712</v>
      </c>
    </row>
    <row r="469" spans="2:6">
      <c r="B469" s="15" t="s">
        <v>198</v>
      </c>
      <c r="C469" s="23">
        <f t="shared" ref="C469:F469" si="200">(1.645*1.14)*SQRT((C247*(1-C247))/$G358)*100</f>
        <v>9.2772503437109499</v>
      </c>
      <c r="D469" s="23">
        <f t="shared" si="200"/>
        <v>8.6590033985503609</v>
      </c>
      <c r="E469" s="23">
        <f t="shared" si="200"/>
        <v>3.8636422926481542</v>
      </c>
      <c r="F469" s="23">
        <f t="shared" si="200"/>
        <v>2.1647056585202322</v>
      </c>
    </row>
    <row r="470" spans="2:6">
      <c r="B470" s="15" t="s">
        <v>199</v>
      </c>
      <c r="C470" s="23">
        <f t="shared" ref="C470:F470" si="201">(1.645*1.14)*SQRT((C248*(1-C248))/$G359)*100</f>
        <v>3.8809930535800361</v>
      </c>
      <c r="D470" s="23">
        <f t="shared" si="201"/>
        <v>3.0329131441032455</v>
      </c>
      <c r="E470" s="23">
        <f t="shared" si="201"/>
        <v>1.820404522671552</v>
      </c>
      <c r="F470" s="23">
        <f t="shared" si="201"/>
        <v>2.1418080395574512</v>
      </c>
    </row>
    <row r="471" spans="2:6">
      <c r="B471" s="15" t="s">
        <v>200</v>
      </c>
      <c r="C471" s="23">
        <f t="shared" ref="C471:F471" si="202">(1.645*1.14)*SQRT((C249*(1-C249))/$G360)*100</f>
        <v>16.96426333876736</v>
      </c>
      <c r="D471" s="23">
        <f t="shared" si="202"/>
        <v>19.901645362433072</v>
      </c>
      <c r="E471" s="23">
        <f t="shared" si="202"/>
        <v>13.084382944341025</v>
      </c>
      <c r="F471" s="23">
        <f t="shared" si="202"/>
        <v>0</v>
      </c>
    </row>
    <row r="472" spans="2:6">
      <c r="B472" s="15" t="s">
        <v>201</v>
      </c>
      <c r="C472" s="23">
        <f t="shared" ref="C472:F472" si="203">(1.645*1.14)*SQRT((C250*(1-C250))/$G361)*100</f>
        <v>6.8746129879838245</v>
      </c>
      <c r="D472" s="23">
        <f t="shared" si="203"/>
        <v>6.9938480657006767</v>
      </c>
      <c r="E472" s="23">
        <f t="shared" si="203"/>
        <v>3.1478153380114686</v>
      </c>
      <c r="F472" s="23">
        <f t="shared" si="203"/>
        <v>0.54302880319656721</v>
      </c>
    </row>
    <row r="473" spans="2:6">
      <c r="B473" s="15" t="s">
        <v>202</v>
      </c>
      <c r="C473" s="23">
        <f t="shared" ref="C473:F473" si="204">(1.645*1.14)*SQRT((C251*(1-C251))/$G362)*100</f>
        <v>7.1254151022408614</v>
      </c>
      <c r="D473" s="23">
        <f t="shared" si="204"/>
        <v>7.2519990875436982</v>
      </c>
      <c r="E473" s="23">
        <f t="shared" si="204"/>
        <v>3.8882127063418053</v>
      </c>
      <c r="F473" s="23">
        <f t="shared" si="204"/>
        <v>0.20768906032201193</v>
      </c>
    </row>
    <row r="474" spans="2:6">
      <c r="B474" s="15" t="s">
        <v>203</v>
      </c>
      <c r="C474" s="23">
        <f t="shared" ref="C474:F474" si="205">(1.645*1.14)*SQRT((C252*(1-C252))/$G363)*100</f>
        <v>14.300235347885918</v>
      </c>
      <c r="D474" s="23">
        <f t="shared" si="205"/>
        <v>13.752340726605011</v>
      </c>
      <c r="E474" s="23">
        <f t="shared" si="205"/>
        <v>5.2335664503935719</v>
      </c>
      <c r="F474" s="23">
        <f t="shared" si="205"/>
        <v>0</v>
      </c>
    </row>
    <row r="475" spans="2:6">
      <c r="B475" s="15" t="s">
        <v>204</v>
      </c>
      <c r="C475" s="23">
        <f t="shared" ref="C475:F475" si="206">(1.645*1.14)*SQRT((C253*(1-C253))/$G364)*100</f>
        <v>4.7566628417439221</v>
      </c>
      <c r="D475" s="23">
        <f t="shared" si="206"/>
        <v>4.1999321499759379</v>
      </c>
      <c r="E475" s="23">
        <f t="shared" si="206"/>
        <v>2.6758391528874035</v>
      </c>
      <c r="F475" s="23">
        <f t="shared" si="206"/>
        <v>0</v>
      </c>
    </row>
    <row r="476" spans="2:6">
      <c r="B476" s="15" t="s">
        <v>205</v>
      </c>
      <c r="C476" s="23">
        <f t="shared" ref="C476:F476" si="207">(1.645*1.14)*SQRT((C254*(1-C254))/$G365)*100</f>
        <v>3.4277088020658555</v>
      </c>
      <c r="D476" s="23">
        <f t="shared" si="207"/>
        <v>3.1389439030780695</v>
      </c>
      <c r="E476" s="23">
        <f t="shared" si="207"/>
        <v>1.7281509877097725</v>
      </c>
      <c r="F476" s="23">
        <f t="shared" si="207"/>
        <v>0.64760669034216722</v>
      </c>
    </row>
    <row r="477" spans="2:6">
      <c r="B477" s="15" t="s">
        <v>206</v>
      </c>
      <c r="C477" s="23">
        <f t="shared" ref="C477:F477" si="208">(1.645*1.14)*SQRT((C255*(1-C255))/$G366)*100</f>
        <v>3.7434226833720232</v>
      </c>
      <c r="D477" s="23">
        <f t="shared" si="208"/>
        <v>3.2862795747347948</v>
      </c>
      <c r="E477" s="23">
        <f t="shared" si="208"/>
        <v>1.8471096400009317</v>
      </c>
      <c r="F477" s="23">
        <f t="shared" si="208"/>
        <v>1.0688770331396336</v>
      </c>
    </row>
    <row r="478" spans="2:6">
      <c r="B478" s="15" t="s">
        <v>207</v>
      </c>
      <c r="C478" s="23">
        <f t="shared" ref="C478:F478" si="209">(1.645*1.14)*SQRT((C256*(1-C256))/$G367)*100</f>
        <v>5.4645012695082436</v>
      </c>
      <c r="D478" s="23">
        <f t="shared" si="209"/>
        <v>4.6484229093975395</v>
      </c>
      <c r="E478" s="23">
        <f t="shared" si="209"/>
        <v>2.164027768025881</v>
      </c>
      <c r="F478" s="23">
        <f t="shared" si="209"/>
        <v>3.0104763391149096</v>
      </c>
    </row>
    <row r="479" spans="2:6">
      <c r="B479" s="15" t="s">
        <v>208</v>
      </c>
      <c r="C479" s="23">
        <f t="shared" ref="C479:F479" si="210">(1.645*1.14)*SQRT((C257*(1-C257))/$G368)*100</f>
        <v>2.313228669537819</v>
      </c>
      <c r="D479" s="23">
        <f t="shared" si="210"/>
        <v>2.1014952858332436</v>
      </c>
      <c r="E479" s="23">
        <f t="shared" si="210"/>
        <v>1.1282056696353935</v>
      </c>
      <c r="F479" s="23">
        <f t="shared" si="210"/>
        <v>0.65783292374886726</v>
      </c>
    </row>
    <row r="480" spans="2:6">
      <c r="B480" s="15" t="s">
        <v>209</v>
      </c>
      <c r="C480" s="23">
        <f t="shared" ref="C480:F480" si="211">(1.645*1.14)*SQRT((C258*(1-C258))/$G369)*100</f>
        <v>2.3257114119623967</v>
      </c>
      <c r="D480" s="23">
        <f t="shared" si="211"/>
        <v>2.0608167749084592</v>
      </c>
      <c r="E480" s="23">
        <f t="shared" si="211"/>
        <v>1.2921014809364018</v>
      </c>
      <c r="F480" s="23">
        <f t="shared" si="211"/>
        <v>0.10144982326320474</v>
      </c>
    </row>
    <row r="481" spans="2:6">
      <c r="B481" s="15" t="s">
        <v>210</v>
      </c>
      <c r="C481" s="23">
        <f t="shared" ref="C481:F481" si="212">(1.645*1.14)*SQRT((C259*(1-C259))/$G370)*100</f>
        <v>7.6478629528274666</v>
      </c>
      <c r="D481" s="23">
        <f t="shared" si="212"/>
        <v>6.5579618693404438</v>
      </c>
      <c r="E481" s="23">
        <f t="shared" si="212"/>
        <v>4.1017483683707434</v>
      </c>
      <c r="F481" s="23">
        <f t="shared" si="212"/>
        <v>3.4327797595627305</v>
      </c>
    </row>
    <row r="482" spans="2:6">
      <c r="B482" s="15" t="s">
        <v>211</v>
      </c>
      <c r="C482" s="23">
        <f t="shared" ref="C482:F482" si="213">(1.645*1.14)*SQRT((C260*(1-C260))/$G371)*100</f>
        <v>1.4389678633303562</v>
      </c>
      <c r="D482" s="23">
        <f t="shared" si="213"/>
        <v>1.3172573262296474</v>
      </c>
      <c r="E482" s="23">
        <f t="shared" si="213"/>
        <v>0.92448391136655539</v>
      </c>
      <c r="F482" s="23">
        <f t="shared" si="213"/>
        <v>0.20760287028554672</v>
      </c>
    </row>
    <row r="483" spans="2:6">
      <c r="B483" s="15" t="s">
        <v>212</v>
      </c>
      <c r="C483" s="23">
        <f t="shared" ref="C483:F483" si="214">(1.645*1.14)*SQRT((C261*(1-C261))/$G372)*100</f>
        <v>3.0862183776127186</v>
      </c>
      <c r="D483" s="23">
        <f t="shared" si="214"/>
        <v>2.8428703571713614</v>
      </c>
      <c r="E483" s="23">
        <f t="shared" si="214"/>
        <v>1.4720789391244851</v>
      </c>
      <c r="F483" s="23">
        <f t="shared" si="214"/>
        <v>0.72051493767339303</v>
      </c>
    </row>
    <row r="484" spans="2:6">
      <c r="B484" s="15" t="s">
        <v>11</v>
      </c>
      <c r="C484" s="23">
        <f t="shared" ref="C484:F484" si="215">(1.645*1.14)*SQRT((C262*(1-C262))/$G373)*100</f>
        <v>0.39933557335648762</v>
      </c>
      <c r="D484" s="23">
        <f t="shared" si="215"/>
        <v>0.37690493453403467</v>
      </c>
      <c r="E484" s="23">
        <f t="shared" si="215"/>
        <v>0.20137476579909197</v>
      </c>
      <c r="F484" s="23">
        <f t="shared" si="215"/>
        <v>6.452432920014653E-2</v>
      </c>
    </row>
  </sheetData>
  <pageMargins left="0.7" right="0.7" top="0.75" bottom="0.75" header="0.3" footer="0.3"/>
  <pageSetup paperSize="9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1D5CF-3414-684F-9598-0A8766FFA7DB}">
  <dimension ref="A1:H336"/>
  <sheetViews>
    <sheetView topLeftCell="A12" workbookViewId="0">
      <selection activeCell="J34" sqref="A1:XFD1048576"/>
    </sheetView>
  </sheetViews>
  <sheetFormatPr baseColWidth="10" defaultRowHeight="12.75"/>
  <cols>
    <col min="1" max="1" width="12.1640625" style="15" bestFit="1" customWidth="1"/>
    <col min="2" max="2" width="24.5" style="15" customWidth="1"/>
    <col min="3" max="3" width="13.5" style="15" bestFit="1" customWidth="1"/>
    <col min="4" max="4" width="12.33203125" style="15" bestFit="1" customWidth="1"/>
    <col min="5" max="5" width="13.5" style="15" bestFit="1" customWidth="1"/>
    <col min="6" max="6" width="12.33203125" style="15" bestFit="1" customWidth="1"/>
    <col min="7" max="7" width="12.1640625" style="15" bestFit="1" customWidth="1"/>
    <col min="8" max="16384" width="12" style="15"/>
  </cols>
  <sheetData>
    <row r="1" spans="1:8" s="9" customFormat="1">
      <c r="C1" s="10"/>
      <c r="D1" s="10"/>
      <c r="E1" s="10"/>
      <c r="F1" s="10"/>
      <c r="G1" s="10"/>
      <c r="H1" s="10"/>
    </row>
    <row r="2" spans="1:8" s="11" customFormat="1">
      <c r="C2" s="12"/>
      <c r="D2" s="12"/>
      <c r="E2" s="12"/>
      <c r="F2" s="12"/>
      <c r="G2" s="12"/>
      <c r="H2" s="12"/>
    </row>
    <row r="3" spans="1:8" s="11" customFormat="1">
      <c r="A3" s="13">
        <v>2015</v>
      </c>
      <c r="C3" s="12"/>
      <c r="D3" s="12"/>
      <c r="E3" s="12"/>
      <c r="F3" s="12"/>
      <c r="G3" s="12"/>
      <c r="H3" s="12"/>
    </row>
    <row r="4" spans="1:8">
      <c r="C4" s="16"/>
      <c r="D4" s="16"/>
      <c r="E4" s="16"/>
      <c r="F4" s="16"/>
      <c r="G4" s="16"/>
      <c r="H4" s="16"/>
    </row>
    <row r="5" spans="1:8">
      <c r="A5" s="14" t="s">
        <v>105</v>
      </c>
      <c r="C5" s="16"/>
      <c r="D5" s="16"/>
      <c r="E5" s="16"/>
      <c r="F5" s="16"/>
      <c r="G5" s="16"/>
      <c r="H5" s="16"/>
    </row>
    <row r="7" spans="1:8">
      <c r="C7" s="16" t="s">
        <v>39</v>
      </c>
      <c r="D7" s="16" t="s">
        <v>40</v>
      </c>
      <c r="E7" s="16" t="s">
        <v>41</v>
      </c>
      <c r="F7" s="16" t="s">
        <v>42</v>
      </c>
      <c r="G7" s="16" t="s">
        <v>11</v>
      </c>
    </row>
    <row r="8" spans="1:8">
      <c r="B8" s="15" t="s">
        <v>107</v>
      </c>
      <c r="C8" s="15">
        <v>916</v>
      </c>
      <c r="D8" s="15">
        <v>1279</v>
      </c>
      <c r="E8" s="15">
        <v>2036</v>
      </c>
      <c r="F8" s="15">
        <v>3</v>
      </c>
      <c r="G8" s="15">
        <v>4234</v>
      </c>
    </row>
    <row r="9" spans="1:8">
      <c r="B9" s="15" t="s">
        <v>108</v>
      </c>
      <c r="C9" s="15">
        <v>1136</v>
      </c>
      <c r="D9" s="15">
        <v>376</v>
      </c>
      <c r="E9" s="15">
        <v>851</v>
      </c>
      <c r="F9" s="15">
        <v>2</v>
      </c>
      <c r="G9" s="15">
        <v>2365</v>
      </c>
    </row>
    <row r="10" spans="1:8">
      <c r="B10" s="15" t="s">
        <v>109</v>
      </c>
      <c r="C10" s="15">
        <v>454</v>
      </c>
      <c r="D10" s="15">
        <v>166</v>
      </c>
      <c r="E10" s="15">
        <v>322</v>
      </c>
      <c r="F10" s="15">
        <v>1</v>
      </c>
      <c r="G10" s="15">
        <v>943</v>
      </c>
    </row>
    <row r="11" spans="1:8">
      <c r="B11" s="15" t="s">
        <v>110</v>
      </c>
      <c r="C11" s="15">
        <v>328</v>
      </c>
      <c r="D11" s="15">
        <v>85</v>
      </c>
      <c r="E11" s="15">
        <v>193</v>
      </c>
      <c r="F11" s="15">
        <v>1</v>
      </c>
      <c r="G11" s="15">
        <v>607</v>
      </c>
    </row>
    <row r="12" spans="1:8">
      <c r="B12" s="15" t="s">
        <v>111</v>
      </c>
      <c r="C12" s="15">
        <v>656</v>
      </c>
      <c r="D12" s="15">
        <v>200</v>
      </c>
      <c r="E12" s="15">
        <v>495</v>
      </c>
      <c r="F12" s="15">
        <v>1</v>
      </c>
      <c r="G12" s="15">
        <v>1352</v>
      </c>
    </row>
    <row r="13" spans="1:8">
      <c r="B13" s="15" t="s">
        <v>112</v>
      </c>
      <c r="C13" s="15">
        <v>692</v>
      </c>
      <c r="D13" s="15">
        <v>243</v>
      </c>
      <c r="E13" s="15">
        <v>573</v>
      </c>
      <c r="F13" s="15">
        <v>0</v>
      </c>
      <c r="G13" s="15">
        <v>1508</v>
      </c>
    </row>
    <row r="14" spans="1:8">
      <c r="B14" s="15" t="s">
        <v>113</v>
      </c>
      <c r="C14" s="15">
        <v>2139</v>
      </c>
      <c r="D14" s="15">
        <v>474</v>
      </c>
      <c r="E14" s="15">
        <v>1468</v>
      </c>
      <c r="F14" s="15">
        <v>6</v>
      </c>
      <c r="G14" s="15">
        <v>4087</v>
      </c>
    </row>
    <row r="15" spans="1:8">
      <c r="B15" s="15" t="s">
        <v>114</v>
      </c>
      <c r="C15" s="15">
        <v>1515</v>
      </c>
      <c r="D15" s="15">
        <v>560</v>
      </c>
      <c r="E15" s="15">
        <v>1568</v>
      </c>
      <c r="F15" s="15">
        <v>9</v>
      </c>
      <c r="G15" s="15">
        <v>3652</v>
      </c>
    </row>
    <row r="16" spans="1:8">
      <c r="B16" s="15" t="s">
        <v>115</v>
      </c>
      <c r="C16" s="15">
        <v>311</v>
      </c>
      <c r="D16" s="15">
        <v>76</v>
      </c>
      <c r="E16" s="15">
        <v>220</v>
      </c>
      <c r="F16" s="15">
        <v>0</v>
      </c>
      <c r="G16" s="15">
        <v>607</v>
      </c>
    </row>
    <row r="17" spans="2:7">
      <c r="B17" s="15" t="s">
        <v>116</v>
      </c>
      <c r="C17" s="15">
        <v>762</v>
      </c>
      <c r="D17" s="15">
        <v>150</v>
      </c>
      <c r="E17" s="15">
        <v>480</v>
      </c>
      <c r="F17" s="15">
        <v>11</v>
      </c>
      <c r="G17" s="15">
        <v>1403</v>
      </c>
    </row>
    <row r="18" spans="2:7">
      <c r="B18" s="15" t="s">
        <v>117</v>
      </c>
      <c r="C18" s="15">
        <v>1276</v>
      </c>
      <c r="D18" s="15">
        <v>827</v>
      </c>
      <c r="E18" s="15">
        <v>1468</v>
      </c>
      <c r="F18" s="15">
        <v>3</v>
      </c>
      <c r="G18" s="15">
        <v>3574</v>
      </c>
    </row>
    <row r="19" spans="2:7">
      <c r="B19" s="15" t="s">
        <v>118</v>
      </c>
      <c r="C19" s="15">
        <v>357</v>
      </c>
      <c r="D19" s="15">
        <v>65</v>
      </c>
      <c r="E19" s="15">
        <v>263</v>
      </c>
      <c r="F19" s="15">
        <v>2</v>
      </c>
      <c r="G19" s="15">
        <v>687</v>
      </c>
    </row>
    <row r="20" spans="2:7">
      <c r="B20" s="15" t="s">
        <v>119</v>
      </c>
      <c r="C20" s="15">
        <v>799</v>
      </c>
      <c r="D20" s="15">
        <v>237</v>
      </c>
      <c r="E20" s="15">
        <v>791</v>
      </c>
      <c r="F20" s="15">
        <v>2</v>
      </c>
      <c r="G20" s="15">
        <v>1829</v>
      </c>
    </row>
    <row r="21" spans="2:7">
      <c r="B21" s="15" t="s">
        <v>120</v>
      </c>
      <c r="C21" s="15">
        <v>328</v>
      </c>
      <c r="D21" s="15">
        <v>37</v>
      </c>
      <c r="E21" s="15">
        <v>146</v>
      </c>
      <c r="F21" s="15">
        <v>0</v>
      </c>
      <c r="G21" s="15">
        <v>511</v>
      </c>
    </row>
    <row r="22" spans="2:7">
      <c r="B22" s="15" t="s">
        <v>121</v>
      </c>
      <c r="C22" s="15">
        <v>564</v>
      </c>
      <c r="D22" s="15">
        <v>58</v>
      </c>
      <c r="E22" s="15">
        <v>301</v>
      </c>
      <c r="F22" s="15">
        <v>5</v>
      </c>
      <c r="G22" s="15">
        <v>928</v>
      </c>
    </row>
    <row r="23" spans="2:7">
      <c r="B23" s="15" t="s">
        <v>122</v>
      </c>
      <c r="C23" s="15">
        <v>641</v>
      </c>
      <c r="D23" s="15">
        <v>129</v>
      </c>
      <c r="E23" s="15">
        <v>546</v>
      </c>
      <c r="F23" s="15">
        <v>3</v>
      </c>
      <c r="G23" s="15">
        <v>1319</v>
      </c>
    </row>
    <row r="24" spans="2:7">
      <c r="B24" s="15" t="s">
        <v>123</v>
      </c>
      <c r="C24" s="15">
        <v>146</v>
      </c>
      <c r="D24" s="15">
        <v>25</v>
      </c>
      <c r="E24" s="15">
        <v>119</v>
      </c>
      <c r="F24" s="15">
        <v>4</v>
      </c>
      <c r="G24" s="15">
        <v>294</v>
      </c>
    </row>
    <row r="25" spans="2:7">
      <c r="B25" s="15" t="s">
        <v>124</v>
      </c>
      <c r="C25" s="15">
        <v>474</v>
      </c>
      <c r="D25" s="15">
        <v>98</v>
      </c>
      <c r="E25" s="15">
        <v>315</v>
      </c>
      <c r="F25" s="15">
        <v>7</v>
      </c>
      <c r="G25" s="15">
        <v>894</v>
      </c>
    </row>
    <row r="26" spans="2:7">
      <c r="B26" s="15" t="s">
        <v>125</v>
      </c>
      <c r="C26" s="15">
        <v>120</v>
      </c>
      <c r="D26" s="15">
        <v>21</v>
      </c>
      <c r="E26" s="15">
        <v>71</v>
      </c>
      <c r="F26" s="15">
        <v>1</v>
      </c>
      <c r="G26" s="15">
        <v>213</v>
      </c>
    </row>
    <row r="27" spans="2:7">
      <c r="B27" s="15" t="s">
        <v>126</v>
      </c>
      <c r="C27" s="15">
        <v>1091</v>
      </c>
      <c r="D27" s="15">
        <v>279</v>
      </c>
      <c r="E27" s="15">
        <v>801</v>
      </c>
      <c r="F27" s="15">
        <v>0</v>
      </c>
      <c r="G27" s="15">
        <v>2171</v>
      </c>
    </row>
    <row r="28" spans="2:7">
      <c r="B28" s="15" t="s">
        <v>127</v>
      </c>
      <c r="C28" s="15">
        <v>99</v>
      </c>
      <c r="D28" s="15">
        <v>15</v>
      </c>
      <c r="E28" s="15">
        <v>59</v>
      </c>
      <c r="F28" s="15">
        <v>2</v>
      </c>
      <c r="G28" s="15">
        <v>175</v>
      </c>
    </row>
    <row r="29" spans="2:7">
      <c r="B29" s="15" t="s">
        <v>128</v>
      </c>
      <c r="C29" s="15">
        <v>68</v>
      </c>
      <c r="D29" s="15">
        <v>5</v>
      </c>
      <c r="E29" s="15">
        <v>66</v>
      </c>
      <c r="F29" s="15">
        <v>2</v>
      </c>
      <c r="G29" s="15">
        <v>141</v>
      </c>
    </row>
    <row r="30" spans="2:7">
      <c r="B30" s="15" t="s">
        <v>129</v>
      </c>
      <c r="C30" s="15">
        <v>571</v>
      </c>
      <c r="D30" s="15">
        <v>112</v>
      </c>
      <c r="E30" s="15">
        <v>546</v>
      </c>
      <c r="F30" s="15">
        <v>1</v>
      </c>
      <c r="G30" s="15">
        <v>1230</v>
      </c>
    </row>
    <row r="31" spans="2:7">
      <c r="B31" s="15" t="s">
        <v>130</v>
      </c>
      <c r="C31" s="15">
        <v>729</v>
      </c>
      <c r="D31" s="15">
        <v>104</v>
      </c>
      <c r="E31" s="15">
        <v>468</v>
      </c>
      <c r="F31" s="15">
        <v>0</v>
      </c>
      <c r="G31" s="15">
        <v>1301</v>
      </c>
    </row>
    <row r="32" spans="2:7">
      <c r="B32" s="15" t="s">
        <v>131</v>
      </c>
      <c r="C32" s="15">
        <v>528</v>
      </c>
      <c r="D32" s="15">
        <v>137</v>
      </c>
      <c r="E32" s="15">
        <v>361</v>
      </c>
      <c r="F32" s="15">
        <v>7</v>
      </c>
      <c r="G32" s="15">
        <v>1033</v>
      </c>
    </row>
    <row r="33" spans="2:7">
      <c r="B33" s="15" t="s">
        <v>132</v>
      </c>
      <c r="C33" s="15">
        <v>2534</v>
      </c>
      <c r="D33" s="15">
        <v>872</v>
      </c>
      <c r="E33" s="15">
        <v>2146</v>
      </c>
      <c r="F33" s="15">
        <v>12</v>
      </c>
      <c r="G33" s="15">
        <v>5564</v>
      </c>
    </row>
    <row r="34" spans="2:7">
      <c r="B34" s="15" t="s">
        <v>133</v>
      </c>
      <c r="C34" s="15">
        <v>1196</v>
      </c>
      <c r="D34" s="15">
        <v>166</v>
      </c>
      <c r="E34" s="15">
        <v>717</v>
      </c>
      <c r="F34" s="15">
        <v>4</v>
      </c>
      <c r="G34" s="15">
        <v>2083</v>
      </c>
    </row>
    <row r="35" spans="2:7">
      <c r="B35" s="15" t="s">
        <v>134</v>
      </c>
      <c r="C35" s="15">
        <v>893</v>
      </c>
      <c r="D35" s="15">
        <v>97</v>
      </c>
      <c r="E35" s="15">
        <v>557</v>
      </c>
      <c r="F35" s="15">
        <v>2</v>
      </c>
      <c r="G35" s="15">
        <v>1549</v>
      </c>
    </row>
    <row r="36" spans="2:7">
      <c r="B36" s="15" t="s">
        <v>135</v>
      </c>
      <c r="C36" s="15">
        <v>246</v>
      </c>
      <c r="D36" s="15">
        <v>36</v>
      </c>
      <c r="E36" s="15">
        <v>144</v>
      </c>
      <c r="F36" s="15">
        <v>0</v>
      </c>
      <c r="G36" s="15">
        <v>426</v>
      </c>
    </row>
    <row r="37" spans="2:7">
      <c r="B37" s="15" t="s">
        <v>136</v>
      </c>
      <c r="C37" s="15">
        <v>422</v>
      </c>
      <c r="D37" s="15">
        <v>100</v>
      </c>
      <c r="E37" s="15">
        <v>393</v>
      </c>
      <c r="F37" s="15">
        <v>3</v>
      </c>
      <c r="G37" s="15">
        <v>918</v>
      </c>
    </row>
    <row r="38" spans="2:7">
      <c r="B38" s="15" t="s">
        <v>137</v>
      </c>
      <c r="C38" s="15">
        <v>1215</v>
      </c>
      <c r="D38" s="15">
        <v>239</v>
      </c>
      <c r="E38" s="15">
        <v>919</v>
      </c>
      <c r="F38" s="15">
        <v>3</v>
      </c>
      <c r="G38" s="15">
        <v>2376</v>
      </c>
    </row>
    <row r="39" spans="2:7">
      <c r="B39" s="15" t="s">
        <v>138</v>
      </c>
      <c r="C39" s="15">
        <v>314</v>
      </c>
      <c r="D39" s="15">
        <v>42</v>
      </c>
      <c r="E39" s="15">
        <v>211</v>
      </c>
      <c r="F39" s="15">
        <v>1</v>
      </c>
      <c r="G39" s="15">
        <v>568</v>
      </c>
    </row>
    <row r="40" spans="2:7">
      <c r="B40" s="15" t="s">
        <v>139</v>
      </c>
      <c r="C40" s="15">
        <v>1333</v>
      </c>
      <c r="D40" s="15">
        <v>202</v>
      </c>
      <c r="E40" s="15">
        <v>714</v>
      </c>
      <c r="F40" s="15">
        <v>4</v>
      </c>
      <c r="G40" s="15">
        <v>2253</v>
      </c>
    </row>
    <row r="41" spans="2:7">
      <c r="B41" s="15" t="s">
        <v>140</v>
      </c>
      <c r="C41" s="15">
        <v>1046</v>
      </c>
      <c r="D41" s="15">
        <v>172</v>
      </c>
      <c r="E41" s="15">
        <v>652</v>
      </c>
      <c r="F41" s="15">
        <v>2</v>
      </c>
      <c r="G41" s="15">
        <v>1872</v>
      </c>
    </row>
    <row r="42" spans="2:7">
      <c r="B42" s="15" t="s">
        <v>141</v>
      </c>
      <c r="C42" s="15">
        <v>1091</v>
      </c>
      <c r="D42" s="15">
        <v>175</v>
      </c>
      <c r="E42" s="15">
        <v>755</v>
      </c>
      <c r="F42" s="15">
        <v>6</v>
      </c>
      <c r="G42" s="15">
        <v>2027</v>
      </c>
    </row>
    <row r="43" spans="2:7">
      <c r="B43" s="15" t="s">
        <v>142</v>
      </c>
      <c r="C43" s="15">
        <v>401</v>
      </c>
      <c r="D43" s="15">
        <v>50</v>
      </c>
      <c r="E43" s="15">
        <v>315</v>
      </c>
      <c r="F43" s="15">
        <v>0</v>
      </c>
      <c r="G43" s="15">
        <v>766</v>
      </c>
    </row>
    <row r="44" spans="2:7">
      <c r="B44" s="15" t="s">
        <v>143</v>
      </c>
      <c r="C44" s="15">
        <v>44</v>
      </c>
      <c r="D44" s="15">
        <v>9</v>
      </c>
      <c r="E44" s="15">
        <v>26</v>
      </c>
      <c r="F44" s="15">
        <v>0</v>
      </c>
      <c r="G44" s="15">
        <v>79</v>
      </c>
    </row>
    <row r="45" spans="2:7">
      <c r="B45" s="15" t="s">
        <v>144</v>
      </c>
      <c r="C45" s="15">
        <v>931</v>
      </c>
      <c r="D45" s="15">
        <v>247</v>
      </c>
      <c r="E45" s="15">
        <v>885</v>
      </c>
      <c r="F45" s="15">
        <v>2</v>
      </c>
      <c r="G45" s="15">
        <v>2065</v>
      </c>
    </row>
    <row r="46" spans="2:7">
      <c r="B46" s="15" t="s">
        <v>145</v>
      </c>
      <c r="C46" s="15">
        <v>2073</v>
      </c>
      <c r="D46" s="15">
        <v>518</v>
      </c>
      <c r="E46" s="15">
        <v>1232</v>
      </c>
      <c r="F46" s="15">
        <v>7</v>
      </c>
      <c r="G46" s="15">
        <v>3830</v>
      </c>
    </row>
    <row r="47" spans="2:7">
      <c r="B47" s="15" t="s">
        <v>146</v>
      </c>
      <c r="C47" s="15">
        <v>1346</v>
      </c>
      <c r="D47" s="15">
        <v>104</v>
      </c>
      <c r="E47" s="15">
        <v>668</v>
      </c>
      <c r="F47" s="15">
        <v>15</v>
      </c>
      <c r="G47" s="15">
        <v>2133</v>
      </c>
    </row>
    <row r="48" spans="2:7">
      <c r="B48" s="15" t="s">
        <v>147</v>
      </c>
      <c r="C48" s="15">
        <v>436</v>
      </c>
      <c r="D48" s="15">
        <v>89</v>
      </c>
      <c r="E48" s="15">
        <v>222</v>
      </c>
      <c r="F48" s="15">
        <v>2</v>
      </c>
      <c r="G48" s="15">
        <v>749</v>
      </c>
    </row>
    <row r="49" spans="2:7">
      <c r="B49" s="15" t="s">
        <v>148</v>
      </c>
      <c r="C49" s="15">
        <v>599</v>
      </c>
      <c r="D49" s="15">
        <v>65</v>
      </c>
      <c r="E49" s="15">
        <v>259</v>
      </c>
      <c r="F49" s="15">
        <v>4</v>
      </c>
      <c r="G49" s="15">
        <v>927</v>
      </c>
    </row>
    <row r="50" spans="2:7">
      <c r="B50" s="15" t="s">
        <v>149</v>
      </c>
      <c r="C50" s="15">
        <v>451</v>
      </c>
      <c r="D50" s="15">
        <v>64</v>
      </c>
      <c r="E50" s="15">
        <v>158</v>
      </c>
      <c r="F50" s="15">
        <v>6</v>
      </c>
      <c r="G50" s="15">
        <v>679</v>
      </c>
    </row>
    <row r="51" spans="2:7">
      <c r="B51" s="15" t="s">
        <v>150</v>
      </c>
      <c r="C51" s="15">
        <v>1285</v>
      </c>
      <c r="D51" s="15">
        <v>269</v>
      </c>
      <c r="E51" s="15">
        <v>838</v>
      </c>
      <c r="F51" s="15">
        <v>1</v>
      </c>
      <c r="G51" s="15">
        <v>2393</v>
      </c>
    </row>
    <row r="52" spans="2:7">
      <c r="B52" s="15" t="s">
        <v>151</v>
      </c>
      <c r="C52" s="15">
        <v>88</v>
      </c>
      <c r="D52" s="15">
        <v>15</v>
      </c>
      <c r="E52" s="15">
        <v>39</v>
      </c>
      <c r="F52" s="15">
        <v>0</v>
      </c>
      <c r="G52" s="15">
        <v>142</v>
      </c>
    </row>
    <row r="53" spans="2:7">
      <c r="B53" s="15" t="s">
        <v>152</v>
      </c>
      <c r="C53" s="15">
        <v>1809</v>
      </c>
      <c r="D53" s="15">
        <v>321</v>
      </c>
      <c r="E53" s="15">
        <v>1181</v>
      </c>
      <c r="F53" s="15">
        <v>4</v>
      </c>
      <c r="G53" s="15">
        <v>3315</v>
      </c>
    </row>
    <row r="54" spans="2:7">
      <c r="B54" s="15" t="s">
        <v>153</v>
      </c>
      <c r="C54" s="15">
        <v>976</v>
      </c>
      <c r="D54" s="15">
        <v>988</v>
      </c>
      <c r="E54" s="15">
        <v>2064</v>
      </c>
      <c r="F54" s="15">
        <v>2</v>
      </c>
      <c r="G54" s="15">
        <v>4030</v>
      </c>
    </row>
    <row r="55" spans="2:7">
      <c r="B55" s="15" t="s">
        <v>154</v>
      </c>
      <c r="C55" s="15">
        <v>1572</v>
      </c>
      <c r="D55" s="15">
        <v>612</v>
      </c>
      <c r="E55" s="15">
        <v>1321</v>
      </c>
      <c r="F55" s="15">
        <v>3</v>
      </c>
      <c r="G55" s="15">
        <v>3508</v>
      </c>
    </row>
    <row r="56" spans="2:7">
      <c r="B56" s="15" t="s">
        <v>155</v>
      </c>
      <c r="C56" s="15">
        <v>1000</v>
      </c>
      <c r="D56" s="15">
        <v>258</v>
      </c>
      <c r="E56" s="15">
        <v>617</v>
      </c>
      <c r="F56" s="15">
        <v>9</v>
      </c>
      <c r="G56" s="15">
        <v>1884</v>
      </c>
    </row>
    <row r="57" spans="2:7">
      <c r="B57" s="15" t="s">
        <v>156</v>
      </c>
      <c r="C57" s="15">
        <v>1120</v>
      </c>
      <c r="D57" s="15">
        <v>364</v>
      </c>
      <c r="E57" s="15">
        <v>825</v>
      </c>
      <c r="F57" s="15">
        <v>3</v>
      </c>
      <c r="G57" s="15">
        <v>2312</v>
      </c>
    </row>
    <row r="58" spans="2:7">
      <c r="B58" s="15" t="s">
        <v>157</v>
      </c>
      <c r="C58" s="15">
        <v>420</v>
      </c>
      <c r="D58" s="15">
        <v>87</v>
      </c>
      <c r="E58" s="15">
        <v>207</v>
      </c>
      <c r="F58" s="15">
        <v>0</v>
      </c>
      <c r="G58" s="15">
        <v>714</v>
      </c>
    </row>
    <row r="59" spans="2:7">
      <c r="B59" s="15" t="s">
        <v>158</v>
      </c>
      <c r="C59" s="15">
        <v>120</v>
      </c>
      <c r="D59" s="15">
        <v>7</v>
      </c>
      <c r="E59" s="15">
        <v>43</v>
      </c>
      <c r="F59" s="15">
        <v>1</v>
      </c>
      <c r="G59" s="15">
        <v>171</v>
      </c>
    </row>
    <row r="60" spans="2:7">
      <c r="B60" s="15" t="s">
        <v>159</v>
      </c>
      <c r="C60" s="15">
        <v>1606</v>
      </c>
      <c r="D60" s="15">
        <v>410</v>
      </c>
      <c r="E60" s="15">
        <v>1221</v>
      </c>
      <c r="F60" s="15">
        <v>1</v>
      </c>
      <c r="G60" s="15">
        <v>3238</v>
      </c>
    </row>
    <row r="61" spans="2:7">
      <c r="B61" s="15" t="s">
        <v>160</v>
      </c>
      <c r="C61" s="15">
        <v>1088</v>
      </c>
      <c r="D61" s="15">
        <v>98</v>
      </c>
      <c r="E61" s="15">
        <v>747</v>
      </c>
      <c r="F61" s="15">
        <v>3</v>
      </c>
      <c r="G61" s="15">
        <v>1936</v>
      </c>
    </row>
    <row r="62" spans="2:7">
      <c r="B62" s="15" t="s">
        <v>161</v>
      </c>
      <c r="C62" s="15">
        <v>631</v>
      </c>
      <c r="D62" s="15">
        <v>77</v>
      </c>
      <c r="E62" s="15">
        <v>466</v>
      </c>
      <c r="F62" s="15">
        <v>6</v>
      </c>
      <c r="G62" s="15">
        <v>1180</v>
      </c>
    </row>
    <row r="63" spans="2:7">
      <c r="B63" s="15" t="s">
        <v>162</v>
      </c>
      <c r="C63" s="15">
        <v>300</v>
      </c>
      <c r="D63" s="15">
        <v>54</v>
      </c>
      <c r="E63" s="15">
        <v>203</v>
      </c>
      <c r="F63" s="15">
        <v>0</v>
      </c>
      <c r="G63" s="15">
        <v>557</v>
      </c>
    </row>
    <row r="64" spans="2:7">
      <c r="B64" s="15" t="s">
        <v>163</v>
      </c>
      <c r="C64" s="15">
        <v>670</v>
      </c>
      <c r="D64" s="15">
        <v>162</v>
      </c>
      <c r="E64" s="15">
        <v>585</v>
      </c>
      <c r="F64" s="15">
        <v>2</v>
      </c>
      <c r="G64" s="15">
        <v>1419</v>
      </c>
    </row>
    <row r="65" spans="2:7">
      <c r="B65" s="15" t="s">
        <v>164</v>
      </c>
      <c r="C65" s="15">
        <v>216</v>
      </c>
      <c r="D65" s="15">
        <v>34</v>
      </c>
      <c r="E65" s="15">
        <v>172</v>
      </c>
      <c r="F65" s="15">
        <v>0</v>
      </c>
      <c r="G65" s="15">
        <v>422</v>
      </c>
    </row>
    <row r="66" spans="2:7">
      <c r="B66" s="15" t="s">
        <v>165</v>
      </c>
      <c r="C66" s="15">
        <v>1480</v>
      </c>
      <c r="D66" s="15">
        <v>215</v>
      </c>
      <c r="E66" s="15">
        <v>966</v>
      </c>
      <c r="F66" s="15">
        <v>3</v>
      </c>
      <c r="G66" s="15">
        <v>2664</v>
      </c>
    </row>
    <row r="67" spans="2:7">
      <c r="B67" s="15" t="s">
        <v>166</v>
      </c>
      <c r="C67" s="15">
        <v>1154</v>
      </c>
      <c r="D67" s="15">
        <v>233</v>
      </c>
      <c r="E67" s="15">
        <v>1114</v>
      </c>
      <c r="F67" s="15">
        <v>3</v>
      </c>
      <c r="G67" s="15">
        <v>2504</v>
      </c>
    </row>
    <row r="68" spans="2:7">
      <c r="B68" s="15" t="s">
        <v>167</v>
      </c>
      <c r="C68" s="15">
        <v>116</v>
      </c>
      <c r="D68" s="15">
        <v>25</v>
      </c>
      <c r="E68" s="15">
        <v>90</v>
      </c>
      <c r="F68" s="15">
        <v>1</v>
      </c>
      <c r="G68" s="15">
        <v>232</v>
      </c>
    </row>
    <row r="69" spans="2:7">
      <c r="B69" s="15" t="s">
        <v>168</v>
      </c>
      <c r="C69" s="15">
        <v>93</v>
      </c>
      <c r="D69" s="15">
        <v>26</v>
      </c>
      <c r="E69" s="15">
        <v>97</v>
      </c>
      <c r="F69" s="15">
        <v>0</v>
      </c>
      <c r="G69" s="15">
        <v>216</v>
      </c>
    </row>
    <row r="70" spans="2:7">
      <c r="B70" s="15" t="s">
        <v>169</v>
      </c>
      <c r="C70" s="15">
        <v>26</v>
      </c>
      <c r="D70" s="15">
        <v>13</v>
      </c>
      <c r="E70" s="15">
        <v>34</v>
      </c>
      <c r="F70" s="15">
        <v>0</v>
      </c>
      <c r="G70" s="15">
        <v>73</v>
      </c>
    </row>
    <row r="71" spans="2:7">
      <c r="B71" s="15" t="s">
        <v>170</v>
      </c>
      <c r="C71" s="15">
        <v>79</v>
      </c>
      <c r="D71" s="15">
        <v>13</v>
      </c>
      <c r="E71" s="15">
        <v>65</v>
      </c>
      <c r="F71" s="15">
        <v>0</v>
      </c>
      <c r="G71" s="15">
        <v>157</v>
      </c>
    </row>
    <row r="72" spans="2:7">
      <c r="B72" s="15" t="s">
        <v>171</v>
      </c>
      <c r="C72" s="15">
        <v>135</v>
      </c>
      <c r="D72" s="15">
        <v>13</v>
      </c>
      <c r="E72" s="15">
        <v>74</v>
      </c>
      <c r="F72" s="15">
        <v>0</v>
      </c>
      <c r="G72" s="15">
        <v>222</v>
      </c>
    </row>
    <row r="73" spans="2:7">
      <c r="B73" s="15" t="s">
        <v>172</v>
      </c>
      <c r="C73" s="15">
        <v>230</v>
      </c>
      <c r="D73" s="15">
        <v>43</v>
      </c>
      <c r="E73" s="15">
        <v>160</v>
      </c>
      <c r="F73" s="15">
        <v>0</v>
      </c>
      <c r="G73" s="15">
        <v>433</v>
      </c>
    </row>
    <row r="74" spans="2:7">
      <c r="B74" s="15" t="s">
        <v>173</v>
      </c>
      <c r="C74" s="15">
        <v>73</v>
      </c>
      <c r="D74" s="15">
        <v>4</v>
      </c>
      <c r="E74" s="15">
        <v>86</v>
      </c>
      <c r="F74" s="15">
        <v>1</v>
      </c>
      <c r="G74" s="15">
        <v>164</v>
      </c>
    </row>
    <row r="75" spans="2:7">
      <c r="B75" s="15" t="s">
        <v>174</v>
      </c>
      <c r="C75" s="15">
        <v>577</v>
      </c>
      <c r="D75" s="15">
        <v>100</v>
      </c>
      <c r="E75" s="15">
        <v>605</v>
      </c>
      <c r="F75" s="15">
        <v>3</v>
      </c>
      <c r="G75" s="15">
        <v>1285</v>
      </c>
    </row>
    <row r="76" spans="2:7">
      <c r="B76" s="15" t="s">
        <v>175</v>
      </c>
      <c r="C76" s="15">
        <v>123</v>
      </c>
      <c r="D76" s="15">
        <v>0</v>
      </c>
      <c r="E76" s="15">
        <v>73</v>
      </c>
      <c r="F76" s="15">
        <v>0</v>
      </c>
      <c r="G76" s="15">
        <v>196</v>
      </c>
    </row>
    <row r="77" spans="2:7">
      <c r="B77" s="15" t="s">
        <v>176</v>
      </c>
      <c r="C77" s="15">
        <v>3423</v>
      </c>
      <c r="D77" s="15">
        <v>627</v>
      </c>
      <c r="E77" s="15">
        <v>2564</v>
      </c>
      <c r="F77" s="15">
        <v>4</v>
      </c>
      <c r="G77" s="15">
        <v>6618</v>
      </c>
    </row>
    <row r="78" spans="2:7">
      <c r="B78" s="15" t="s">
        <v>177</v>
      </c>
      <c r="C78" s="15">
        <v>613</v>
      </c>
      <c r="D78" s="15">
        <v>159</v>
      </c>
      <c r="E78" s="15">
        <v>435</v>
      </c>
      <c r="F78" s="15">
        <v>3</v>
      </c>
      <c r="G78" s="15">
        <v>1210</v>
      </c>
    </row>
    <row r="79" spans="2:7">
      <c r="B79" s="15" t="s">
        <v>178</v>
      </c>
      <c r="C79" s="15">
        <v>1075</v>
      </c>
      <c r="D79" s="15">
        <v>361</v>
      </c>
      <c r="E79" s="15">
        <v>967</v>
      </c>
      <c r="F79" s="15">
        <v>3</v>
      </c>
      <c r="G79" s="15">
        <v>2406</v>
      </c>
    </row>
    <row r="80" spans="2:7">
      <c r="B80" s="15" t="s">
        <v>179</v>
      </c>
      <c r="C80" s="15">
        <v>593</v>
      </c>
      <c r="D80" s="15">
        <v>160</v>
      </c>
      <c r="E80" s="15">
        <v>406</v>
      </c>
      <c r="F80" s="15">
        <v>0</v>
      </c>
      <c r="G80" s="15">
        <v>1159</v>
      </c>
    </row>
    <row r="81" spans="2:7">
      <c r="B81" s="15" t="s">
        <v>180</v>
      </c>
      <c r="C81" s="15">
        <v>1276</v>
      </c>
      <c r="D81" s="15">
        <v>137</v>
      </c>
      <c r="E81" s="15">
        <v>757</v>
      </c>
      <c r="F81" s="15">
        <v>1</v>
      </c>
      <c r="G81" s="15">
        <v>2171</v>
      </c>
    </row>
    <row r="82" spans="2:7">
      <c r="B82" s="15" t="s">
        <v>181</v>
      </c>
      <c r="C82" s="15">
        <v>658</v>
      </c>
      <c r="D82" s="15">
        <v>129</v>
      </c>
      <c r="E82" s="15">
        <v>529</v>
      </c>
      <c r="F82" s="15">
        <v>15</v>
      </c>
      <c r="G82" s="15">
        <v>1331</v>
      </c>
    </row>
    <row r="83" spans="2:7">
      <c r="B83" s="15" t="s">
        <v>182</v>
      </c>
      <c r="C83" s="15">
        <v>1783</v>
      </c>
      <c r="D83" s="15">
        <v>252</v>
      </c>
      <c r="E83" s="15">
        <v>1169</v>
      </c>
      <c r="F83" s="15">
        <v>13</v>
      </c>
      <c r="G83" s="15">
        <v>3217</v>
      </c>
    </row>
    <row r="84" spans="2:7">
      <c r="B84" s="15" t="s">
        <v>183</v>
      </c>
      <c r="C84" s="15">
        <v>1421</v>
      </c>
      <c r="D84" s="15">
        <v>188</v>
      </c>
      <c r="E84" s="15">
        <v>981</v>
      </c>
      <c r="F84" s="15">
        <v>9</v>
      </c>
      <c r="G84" s="15">
        <v>2599</v>
      </c>
    </row>
    <row r="85" spans="2:7">
      <c r="B85" s="15" t="s">
        <v>184</v>
      </c>
      <c r="C85" s="15">
        <v>1803</v>
      </c>
      <c r="D85" s="15">
        <v>218</v>
      </c>
      <c r="E85" s="15">
        <v>1248</v>
      </c>
      <c r="F85" s="15">
        <v>1</v>
      </c>
      <c r="G85" s="15">
        <v>3270</v>
      </c>
    </row>
    <row r="86" spans="2:7">
      <c r="B86" s="15" t="s">
        <v>185</v>
      </c>
      <c r="C86" s="15">
        <v>201</v>
      </c>
      <c r="D86" s="15">
        <v>19</v>
      </c>
      <c r="E86" s="15">
        <v>138</v>
      </c>
      <c r="F86" s="15">
        <v>0</v>
      </c>
      <c r="G86" s="15">
        <v>358</v>
      </c>
    </row>
    <row r="87" spans="2:7">
      <c r="B87" s="15" t="s">
        <v>186</v>
      </c>
      <c r="C87" s="15">
        <v>1188</v>
      </c>
      <c r="D87" s="15">
        <v>141</v>
      </c>
      <c r="E87" s="15">
        <v>870</v>
      </c>
      <c r="F87" s="15">
        <v>0</v>
      </c>
      <c r="G87" s="15">
        <v>2199</v>
      </c>
    </row>
    <row r="88" spans="2:7">
      <c r="B88" s="15" t="s">
        <v>187</v>
      </c>
      <c r="C88" s="15">
        <v>1175</v>
      </c>
      <c r="D88" s="15">
        <v>148</v>
      </c>
      <c r="E88" s="15">
        <v>779</v>
      </c>
      <c r="F88" s="15">
        <v>4</v>
      </c>
      <c r="G88" s="15">
        <v>2106</v>
      </c>
    </row>
    <row r="89" spans="2:7">
      <c r="B89" s="15" t="s">
        <v>188</v>
      </c>
      <c r="C89" s="15">
        <v>1218</v>
      </c>
      <c r="D89" s="15">
        <v>156</v>
      </c>
      <c r="E89" s="15">
        <v>776</v>
      </c>
      <c r="F89" s="15">
        <v>3</v>
      </c>
      <c r="G89" s="15">
        <v>2153</v>
      </c>
    </row>
    <row r="90" spans="2:7">
      <c r="B90" s="15" t="s">
        <v>189</v>
      </c>
      <c r="C90" s="15">
        <v>1441</v>
      </c>
      <c r="D90" s="15">
        <v>123</v>
      </c>
      <c r="E90" s="15">
        <v>591</v>
      </c>
      <c r="F90" s="15">
        <v>0</v>
      </c>
      <c r="G90" s="15">
        <v>2155</v>
      </c>
    </row>
    <row r="91" spans="2:7">
      <c r="B91" s="15" t="s">
        <v>190</v>
      </c>
      <c r="C91" s="15">
        <v>2798</v>
      </c>
      <c r="D91" s="15">
        <v>994</v>
      </c>
      <c r="E91" s="15">
        <v>2162</v>
      </c>
      <c r="F91" s="15">
        <v>6</v>
      </c>
      <c r="G91" s="15">
        <v>5960</v>
      </c>
    </row>
    <row r="92" spans="2:7">
      <c r="B92" s="15" t="s">
        <v>191</v>
      </c>
      <c r="C92" s="15">
        <v>1254</v>
      </c>
      <c r="D92" s="15">
        <v>211</v>
      </c>
      <c r="E92" s="15">
        <v>586</v>
      </c>
      <c r="F92" s="15">
        <v>2</v>
      </c>
      <c r="G92" s="15">
        <v>2053</v>
      </c>
    </row>
    <row r="93" spans="2:7">
      <c r="B93" s="15" t="s">
        <v>192</v>
      </c>
      <c r="C93" s="15">
        <v>1628</v>
      </c>
      <c r="D93" s="15">
        <v>257</v>
      </c>
      <c r="E93" s="15">
        <v>780</v>
      </c>
      <c r="F93" s="15">
        <v>1</v>
      </c>
      <c r="G93" s="15">
        <v>2666</v>
      </c>
    </row>
    <row r="94" spans="2:7">
      <c r="B94" s="15" t="s">
        <v>193</v>
      </c>
      <c r="C94" s="15">
        <v>1384</v>
      </c>
      <c r="D94" s="15">
        <v>324</v>
      </c>
      <c r="E94" s="15">
        <v>930</v>
      </c>
      <c r="F94" s="15">
        <v>0</v>
      </c>
      <c r="G94" s="15">
        <v>2638</v>
      </c>
    </row>
    <row r="95" spans="2:7">
      <c r="B95" s="15" t="s">
        <v>194</v>
      </c>
      <c r="C95" s="15">
        <v>549</v>
      </c>
      <c r="D95" s="15">
        <v>98</v>
      </c>
      <c r="E95" s="15">
        <v>309</v>
      </c>
      <c r="F95" s="15">
        <v>0</v>
      </c>
      <c r="G95" s="15">
        <v>956</v>
      </c>
    </row>
    <row r="96" spans="2:7">
      <c r="B96" s="15" t="s">
        <v>195</v>
      </c>
      <c r="C96" s="15">
        <v>73</v>
      </c>
      <c r="D96" s="15">
        <v>4</v>
      </c>
      <c r="E96" s="15">
        <v>17</v>
      </c>
      <c r="F96" s="15">
        <v>0</v>
      </c>
      <c r="G96" s="15">
        <v>94</v>
      </c>
    </row>
    <row r="97" spans="2:7">
      <c r="B97" s="15" t="s">
        <v>196</v>
      </c>
      <c r="C97" s="15">
        <v>872</v>
      </c>
      <c r="D97" s="15">
        <v>100</v>
      </c>
      <c r="E97" s="15">
        <v>423</v>
      </c>
      <c r="F97" s="15">
        <v>1</v>
      </c>
      <c r="G97" s="15">
        <v>1396</v>
      </c>
    </row>
    <row r="98" spans="2:7">
      <c r="B98" s="15" t="s">
        <v>197</v>
      </c>
      <c r="C98" s="15">
        <v>962</v>
      </c>
      <c r="D98" s="15">
        <v>137</v>
      </c>
      <c r="E98" s="15">
        <v>603</v>
      </c>
      <c r="F98" s="15">
        <v>9</v>
      </c>
      <c r="G98" s="15">
        <v>1711</v>
      </c>
    </row>
    <row r="99" spans="2:7">
      <c r="B99" s="15" t="s">
        <v>198</v>
      </c>
      <c r="C99" s="15">
        <v>177</v>
      </c>
      <c r="D99" s="15">
        <v>20</v>
      </c>
      <c r="E99" s="15">
        <v>120</v>
      </c>
      <c r="F99" s="15">
        <v>4</v>
      </c>
      <c r="G99" s="15">
        <v>321</v>
      </c>
    </row>
    <row r="100" spans="2:7">
      <c r="B100" s="15" t="s">
        <v>199</v>
      </c>
      <c r="C100" s="15">
        <v>895</v>
      </c>
      <c r="D100" s="15">
        <v>95</v>
      </c>
      <c r="E100" s="15">
        <v>416</v>
      </c>
      <c r="F100" s="15">
        <v>7</v>
      </c>
      <c r="G100" s="15">
        <v>1413</v>
      </c>
    </row>
    <row r="101" spans="2:7">
      <c r="B101" s="15" t="s">
        <v>200</v>
      </c>
      <c r="C101" s="15">
        <v>30</v>
      </c>
      <c r="D101" s="15">
        <v>9</v>
      </c>
      <c r="E101" s="15">
        <v>32</v>
      </c>
      <c r="F101" s="15">
        <v>0</v>
      </c>
      <c r="G101" s="15">
        <v>71</v>
      </c>
    </row>
    <row r="102" spans="2:7">
      <c r="B102" s="15" t="s">
        <v>201</v>
      </c>
      <c r="C102" s="15">
        <v>258</v>
      </c>
      <c r="D102" s="15">
        <v>79</v>
      </c>
      <c r="E102" s="15">
        <v>297</v>
      </c>
      <c r="F102" s="15">
        <v>2</v>
      </c>
      <c r="G102" s="15">
        <v>636</v>
      </c>
    </row>
    <row r="103" spans="2:7">
      <c r="B103" s="15" t="s">
        <v>202</v>
      </c>
      <c r="C103" s="15">
        <v>235</v>
      </c>
      <c r="D103" s="15">
        <v>68</v>
      </c>
      <c r="E103" s="15">
        <v>314</v>
      </c>
      <c r="F103" s="15">
        <v>2</v>
      </c>
      <c r="G103" s="15">
        <v>619</v>
      </c>
    </row>
    <row r="104" spans="2:7">
      <c r="B104" s="15" t="s">
        <v>203</v>
      </c>
      <c r="C104" s="15">
        <v>82</v>
      </c>
      <c r="D104" s="15">
        <v>6</v>
      </c>
      <c r="E104" s="15">
        <v>38</v>
      </c>
      <c r="F104" s="15">
        <v>0</v>
      </c>
      <c r="G104" s="15">
        <v>126</v>
      </c>
    </row>
    <row r="105" spans="2:7">
      <c r="B105" s="15" t="s">
        <v>204</v>
      </c>
      <c r="C105" s="15">
        <v>569</v>
      </c>
      <c r="D105" s="15">
        <v>47</v>
      </c>
      <c r="E105" s="15">
        <v>290</v>
      </c>
      <c r="F105" s="15">
        <v>0</v>
      </c>
      <c r="G105" s="15">
        <v>906</v>
      </c>
    </row>
    <row r="106" spans="2:7">
      <c r="B106" s="15" t="s">
        <v>205</v>
      </c>
      <c r="C106" s="15">
        <v>1435</v>
      </c>
      <c r="D106" s="15">
        <v>168</v>
      </c>
      <c r="E106" s="15">
        <v>716</v>
      </c>
      <c r="F106" s="15">
        <v>8</v>
      </c>
      <c r="G106" s="15">
        <v>2327</v>
      </c>
    </row>
    <row r="107" spans="2:7">
      <c r="B107" s="15" t="s">
        <v>206</v>
      </c>
      <c r="C107" s="15">
        <v>851</v>
      </c>
      <c r="D107" s="15">
        <v>81</v>
      </c>
      <c r="E107" s="15">
        <v>539</v>
      </c>
      <c r="F107" s="15">
        <v>5</v>
      </c>
      <c r="G107" s="15">
        <v>1476</v>
      </c>
    </row>
    <row r="108" spans="2:7">
      <c r="B108" s="15" t="s">
        <v>207</v>
      </c>
      <c r="C108" s="15">
        <v>542</v>
      </c>
      <c r="D108" s="15">
        <v>62</v>
      </c>
      <c r="E108" s="15">
        <v>272</v>
      </c>
      <c r="F108" s="15">
        <v>7</v>
      </c>
      <c r="G108" s="15">
        <v>883</v>
      </c>
    </row>
    <row r="109" spans="2:7">
      <c r="B109" s="15" t="s">
        <v>208</v>
      </c>
      <c r="C109" s="15">
        <v>2919</v>
      </c>
      <c r="D109" s="15">
        <v>588</v>
      </c>
      <c r="E109" s="15">
        <v>1606</v>
      </c>
      <c r="F109" s="15">
        <v>16</v>
      </c>
      <c r="G109" s="15">
        <v>5129</v>
      </c>
    </row>
    <row r="110" spans="2:7">
      <c r="B110" s="15" t="s">
        <v>209</v>
      </c>
      <c r="C110" s="15">
        <v>2222</v>
      </c>
      <c r="D110" s="15">
        <v>343</v>
      </c>
      <c r="E110" s="15">
        <v>1511</v>
      </c>
      <c r="F110" s="15">
        <v>3</v>
      </c>
      <c r="G110" s="15">
        <v>4079</v>
      </c>
    </row>
    <row r="111" spans="2:7">
      <c r="B111" s="15" t="s">
        <v>210</v>
      </c>
      <c r="C111" s="15">
        <v>284</v>
      </c>
      <c r="D111" s="15">
        <v>36</v>
      </c>
      <c r="E111" s="15">
        <v>181</v>
      </c>
      <c r="F111" s="15">
        <v>2</v>
      </c>
      <c r="G111" s="15">
        <v>503</v>
      </c>
    </row>
    <row r="112" spans="2:7">
      <c r="B112" s="15" t="s">
        <v>211</v>
      </c>
      <c r="C112" s="15">
        <v>6116</v>
      </c>
      <c r="D112" s="15">
        <v>2609</v>
      </c>
      <c r="E112" s="15">
        <v>6959</v>
      </c>
      <c r="F112" s="15">
        <v>36</v>
      </c>
      <c r="G112" s="15">
        <v>15720</v>
      </c>
    </row>
    <row r="113" spans="1:8">
      <c r="B113" s="15" t="s">
        <v>212</v>
      </c>
      <c r="C113" s="15">
        <v>1830</v>
      </c>
      <c r="D113" s="15">
        <v>211</v>
      </c>
      <c r="E113" s="15">
        <v>881</v>
      </c>
      <c r="F113" s="15">
        <v>10</v>
      </c>
      <c r="G113" s="15">
        <v>2932</v>
      </c>
    </row>
    <row r="114" spans="1:8">
      <c r="B114" s="15" t="s">
        <v>11</v>
      </c>
      <c r="C114" s="15">
        <v>96091</v>
      </c>
      <c r="D114" s="15">
        <v>22811</v>
      </c>
      <c r="E114" s="15">
        <v>71585</v>
      </c>
      <c r="F114" s="15">
        <v>369</v>
      </c>
      <c r="G114" s="15">
        <v>190856</v>
      </c>
    </row>
    <row r="116" spans="1:8">
      <c r="A116" s="14" t="s">
        <v>106</v>
      </c>
      <c r="C116" s="16"/>
      <c r="D116" s="16"/>
      <c r="E116" s="16"/>
      <c r="F116" s="16"/>
      <c r="G116" s="16"/>
      <c r="H116" s="16"/>
    </row>
    <row r="118" spans="1:8">
      <c r="C118" s="16" t="s">
        <v>39</v>
      </c>
      <c r="D118" s="16" t="s">
        <v>40</v>
      </c>
      <c r="E118" s="16" t="s">
        <v>41</v>
      </c>
      <c r="F118" s="16" t="s">
        <v>42</v>
      </c>
      <c r="G118" s="16"/>
    </row>
    <row r="119" spans="1:8">
      <c r="B119" s="15" t="s">
        <v>107</v>
      </c>
      <c r="C119" s="21">
        <f>C8/$G8</f>
        <v>0.216343882853094</v>
      </c>
      <c r="D119" s="21">
        <f t="shared" ref="D119:F119" si="0">D8/$G8</f>
        <v>0.30207841284837034</v>
      </c>
      <c r="E119" s="21">
        <f t="shared" si="0"/>
        <v>0.48086915446386397</v>
      </c>
      <c r="F119" s="21">
        <f t="shared" si="0"/>
        <v>7.0854983467170528E-4</v>
      </c>
    </row>
    <row r="120" spans="1:8">
      <c r="B120" s="15" t="s">
        <v>108</v>
      </c>
      <c r="C120" s="21">
        <f t="shared" ref="C120:F120" si="1">C9/$G9</f>
        <v>0.480338266384778</v>
      </c>
      <c r="D120" s="21">
        <f t="shared" si="1"/>
        <v>0.15898520084566597</v>
      </c>
      <c r="E120" s="21">
        <f t="shared" si="1"/>
        <v>0.35983086680761101</v>
      </c>
      <c r="F120" s="21">
        <f t="shared" si="1"/>
        <v>8.4566596194503166E-4</v>
      </c>
    </row>
    <row r="121" spans="1:8">
      <c r="B121" s="15" t="s">
        <v>109</v>
      </c>
      <c r="C121" s="21">
        <f t="shared" ref="C121:F121" si="2">C10/$G10</f>
        <v>0.48144220572640511</v>
      </c>
      <c r="D121" s="21">
        <f t="shared" si="2"/>
        <v>0.176033934252386</v>
      </c>
      <c r="E121" s="21">
        <f t="shared" si="2"/>
        <v>0.34146341463414637</v>
      </c>
      <c r="F121" s="21">
        <f t="shared" si="2"/>
        <v>1.0604453870625664E-3</v>
      </c>
    </row>
    <row r="122" spans="1:8">
      <c r="B122" s="15" t="s">
        <v>110</v>
      </c>
      <c r="C122" s="21">
        <f t="shared" ref="C122:F122" si="3">C11/$G11</f>
        <v>0.5403624382207578</v>
      </c>
      <c r="D122" s="21">
        <f t="shared" si="3"/>
        <v>0.1400329489291598</v>
      </c>
      <c r="E122" s="21">
        <f t="shared" si="3"/>
        <v>0.31795716639209226</v>
      </c>
      <c r="F122" s="21">
        <f t="shared" si="3"/>
        <v>1.6474464579901153E-3</v>
      </c>
    </row>
    <row r="123" spans="1:8">
      <c r="B123" s="15" t="s">
        <v>111</v>
      </c>
      <c r="C123" s="21">
        <f t="shared" ref="C123:F123" si="4">C12/$G12</f>
        <v>0.48520710059171596</v>
      </c>
      <c r="D123" s="21">
        <f t="shared" si="4"/>
        <v>0.14792899408284024</v>
      </c>
      <c r="E123" s="21">
        <f t="shared" si="4"/>
        <v>0.3661242603550296</v>
      </c>
      <c r="F123" s="21">
        <f t="shared" si="4"/>
        <v>7.3964497041420117E-4</v>
      </c>
    </row>
    <row r="124" spans="1:8">
      <c r="B124" s="15" t="s">
        <v>112</v>
      </c>
      <c r="C124" s="21">
        <f t="shared" ref="C124:F124" si="5">C13/$G13</f>
        <v>0.45888594164456231</v>
      </c>
      <c r="D124" s="21">
        <f t="shared" si="5"/>
        <v>0.16114058355437666</v>
      </c>
      <c r="E124" s="21">
        <f t="shared" si="5"/>
        <v>0.37997347480106103</v>
      </c>
      <c r="F124" s="21">
        <f t="shared" si="5"/>
        <v>0</v>
      </c>
    </row>
    <row r="125" spans="1:8">
      <c r="B125" s="15" t="s">
        <v>113</v>
      </c>
      <c r="C125" s="21">
        <f t="shared" ref="C125:F125" si="6">C14/$G14</f>
        <v>0.52336677269390752</v>
      </c>
      <c r="D125" s="21">
        <f t="shared" si="6"/>
        <v>0.11597748960117446</v>
      </c>
      <c r="E125" s="21">
        <f t="shared" si="6"/>
        <v>0.35918766821629555</v>
      </c>
      <c r="F125" s="21">
        <f t="shared" si="6"/>
        <v>1.4680694886224615E-3</v>
      </c>
    </row>
    <row r="126" spans="1:8">
      <c r="B126" s="15" t="s">
        <v>114</v>
      </c>
      <c r="C126" s="21">
        <f t="shared" ref="C126:F126" si="7">C15/$G15</f>
        <v>0.41484118291347205</v>
      </c>
      <c r="D126" s="21">
        <f t="shared" si="7"/>
        <v>0.1533406352683461</v>
      </c>
      <c r="E126" s="21">
        <f t="shared" si="7"/>
        <v>0.4293537787513691</v>
      </c>
      <c r="F126" s="21">
        <f t="shared" si="7"/>
        <v>2.4644030668127055E-3</v>
      </c>
    </row>
    <row r="127" spans="1:8">
      <c r="B127" s="15" t="s">
        <v>115</v>
      </c>
      <c r="C127" s="21">
        <f t="shared" ref="C127:F127" si="8">C16/$G16</f>
        <v>0.51235584843492588</v>
      </c>
      <c r="D127" s="21">
        <f t="shared" si="8"/>
        <v>0.12520593080724876</v>
      </c>
      <c r="E127" s="21">
        <f t="shared" si="8"/>
        <v>0.36243822075782539</v>
      </c>
      <c r="F127" s="21">
        <f t="shared" si="8"/>
        <v>0</v>
      </c>
    </row>
    <row r="128" spans="1:8">
      <c r="B128" s="15" t="s">
        <v>116</v>
      </c>
      <c r="C128" s="21">
        <f t="shared" ref="C128:F128" si="9">C17/$G17</f>
        <v>0.54312188168210973</v>
      </c>
      <c r="D128" s="21">
        <f t="shared" si="9"/>
        <v>0.10691375623663578</v>
      </c>
      <c r="E128" s="21">
        <f t="shared" si="9"/>
        <v>0.34212401995723452</v>
      </c>
      <c r="F128" s="21">
        <f t="shared" si="9"/>
        <v>7.8403421240199576E-3</v>
      </c>
    </row>
    <row r="129" spans="2:6">
      <c r="B129" s="15" t="s">
        <v>117</v>
      </c>
      <c r="C129" s="21">
        <f t="shared" ref="C129:F129" si="10">C18/$G18</f>
        <v>0.35702294348069391</v>
      </c>
      <c r="D129" s="21">
        <f t="shared" si="10"/>
        <v>0.23139339675433687</v>
      </c>
      <c r="E129" s="21">
        <f t="shared" si="10"/>
        <v>0.41074426412982651</v>
      </c>
      <c r="F129" s="21">
        <f t="shared" si="10"/>
        <v>8.3939563514269728E-4</v>
      </c>
    </row>
    <row r="130" spans="2:6">
      <c r="B130" s="15" t="s">
        <v>118</v>
      </c>
      <c r="C130" s="21">
        <f t="shared" ref="C130:F130" si="11">C19/$G19</f>
        <v>0.51965065502183405</v>
      </c>
      <c r="D130" s="21">
        <f t="shared" si="11"/>
        <v>9.4614264919941779E-2</v>
      </c>
      <c r="E130" s="21">
        <f t="shared" si="11"/>
        <v>0.38282387190684136</v>
      </c>
      <c r="F130" s="21">
        <f t="shared" si="11"/>
        <v>2.911208151382824E-3</v>
      </c>
    </row>
    <row r="131" spans="2:6">
      <c r="B131" s="15" t="s">
        <v>119</v>
      </c>
      <c r="C131" s="21">
        <f t="shared" ref="C131:F131" si="12">C20/$G20</f>
        <v>0.43685073810825586</v>
      </c>
      <c r="D131" s="21">
        <f t="shared" si="12"/>
        <v>0.12957900492072172</v>
      </c>
      <c r="E131" s="21">
        <f t="shared" si="12"/>
        <v>0.43247676325861129</v>
      </c>
      <c r="F131" s="21">
        <f t="shared" si="12"/>
        <v>1.0934937124111536E-3</v>
      </c>
    </row>
    <row r="132" spans="2:6">
      <c r="B132" s="15" t="s">
        <v>120</v>
      </c>
      <c r="C132" s="21">
        <f t="shared" ref="C132:F132" si="13">C21/$G21</f>
        <v>0.64187866927592951</v>
      </c>
      <c r="D132" s="21">
        <f t="shared" si="13"/>
        <v>7.2407045009784732E-2</v>
      </c>
      <c r="E132" s="21">
        <f t="shared" si="13"/>
        <v>0.2857142857142857</v>
      </c>
      <c r="F132" s="21">
        <f t="shared" si="13"/>
        <v>0</v>
      </c>
    </row>
    <row r="133" spans="2:6">
      <c r="B133" s="15" t="s">
        <v>121</v>
      </c>
      <c r="C133" s="21">
        <f t="shared" ref="C133:F133" si="14">C22/$G22</f>
        <v>0.60775862068965514</v>
      </c>
      <c r="D133" s="21">
        <f t="shared" si="14"/>
        <v>6.25E-2</v>
      </c>
      <c r="E133" s="21">
        <f t="shared" si="14"/>
        <v>0.32435344827586204</v>
      </c>
      <c r="F133" s="21">
        <f t="shared" si="14"/>
        <v>5.387931034482759E-3</v>
      </c>
    </row>
    <row r="134" spans="2:6">
      <c r="B134" s="15" t="s">
        <v>122</v>
      </c>
      <c r="C134" s="21">
        <f t="shared" ref="C134:F134" si="15">C23/$G23</f>
        <v>0.48597422289613346</v>
      </c>
      <c r="D134" s="21">
        <f t="shared" si="15"/>
        <v>9.7801364670204699E-2</v>
      </c>
      <c r="E134" s="21">
        <f t="shared" si="15"/>
        <v>0.41394996209249429</v>
      </c>
      <c r="F134" s="21">
        <f t="shared" si="15"/>
        <v>2.2744503411675512E-3</v>
      </c>
    </row>
    <row r="135" spans="2:6">
      <c r="B135" s="15" t="s">
        <v>123</v>
      </c>
      <c r="C135" s="21">
        <f t="shared" ref="C135:F135" si="16">C24/$G24</f>
        <v>0.49659863945578231</v>
      </c>
      <c r="D135" s="21">
        <f t="shared" si="16"/>
        <v>8.5034013605442174E-2</v>
      </c>
      <c r="E135" s="21">
        <f t="shared" si="16"/>
        <v>0.40476190476190477</v>
      </c>
      <c r="F135" s="21">
        <f t="shared" si="16"/>
        <v>1.3605442176870748E-2</v>
      </c>
    </row>
    <row r="136" spans="2:6">
      <c r="B136" s="15" t="s">
        <v>124</v>
      </c>
      <c r="C136" s="21">
        <f t="shared" ref="C136:F136" si="17">C25/$G25</f>
        <v>0.53020134228187921</v>
      </c>
      <c r="D136" s="21">
        <f t="shared" si="17"/>
        <v>0.10961968680089486</v>
      </c>
      <c r="E136" s="21">
        <f t="shared" si="17"/>
        <v>0.3523489932885906</v>
      </c>
      <c r="F136" s="21">
        <f t="shared" si="17"/>
        <v>7.829977628635347E-3</v>
      </c>
    </row>
    <row r="137" spans="2:6">
      <c r="B137" s="15" t="s">
        <v>125</v>
      </c>
      <c r="C137" s="21">
        <f t="shared" ref="C137:F137" si="18">C26/$G26</f>
        <v>0.56338028169014087</v>
      </c>
      <c r="D137" s="21">
        <f t="shared" si="18"/>
        <v>9.8591549295774641E-2</v>
      </c>
      <c r="E137" s="21">
        <f t="shared" si="18"/>
        <v>0.33333333333333331</v>
      </c>
      <c r="F137" s="21">
        <f t="shared" si="18"/>
        <v>4.6948356807511738E-3</v>
      </c>
    </row>
    <row r="138" spans="2:6">
      <c r="B138" s="15" t="s">
        <v>126</v>
      </c>
      <c r="C138" s="21">
        <f t="shared" ref="C138:F138" si="19">C27/$G27</f>
        <v>0.50253339474896364</v>
      </c>
      <c r="D138" s="21">
        <f t="shared" si="19"/>
        <v>0.12851220635651772</v>
      </c>
      <c r="E138" s="21">
        <f t="shared" si="19"/>
        <v>0.36895439889451864</v>
      </c>
      <c r="F138" s="21">
        <f t="shared" si="19"/>
        <v>0</v>
      </c>
    </row>
    <row r="139" spans="2:6">
      <c r="B139" s="15" t="s">
        <v>127</v>
      </c>
      <c r="C139" s="21">
        <f t="shared" ref="C139:F139" si="20">C28/$G28</f>
        <v>0.56571428571428573</v>
      </c>
      <c r="D139" s="21">
        <f t="shared" si="20"/>
        <v>8.5714285714285715E-2</v>
      </c>
      <c r="E139" s="21">
        <f t="shared" si="20"/>
        <v>0.33714285714285713</v>
      </c>
      <c r="F139" s="21">
        <f t="shared" si="20"/>
        <v>1.1428571428571429E-2</v>
      </c>
    </row>
    <row r="140" spans="2:6">
      <c r="B140" s="15" t="s">
        <v>128</v>
      </c>
      <c r="C140" s="21">
        <f t="shared" ref="C140:F140" si="21">C29/$G29</f>
        <v>0.48226950354609927</v>
      </c>
      <c r="D140" s="21">
        <f t="shared" si="21"/>
        <v>3.5460992907801421E-2</v>
      </c>
      <c r="E140" s="21">
        <f t="shared" si="21"/>
        <v>0.46808510638297873</v>
      </c>
      <c r="F140" s="21">
        <f t="shared" si="21"/>
        <v>1.4184397163120567E-2</v>
      </c>
    </row>
    <row r="141" spans="2:6">
      <c r="B141" s="15" t="s">
        <v>129</v>
      </c>
      <c r="C141" s="21">
        <f t="shared" ref="C141:F141" si="22">C30/$G30</f>
        <v>0.46422764227642277</v>
      </c>
      <c r="D141" s="21">
        <f t="shared" si="22"/>
        <v>9.1056910569105698E-2</v>
      </c>
      <c r="E141" s="21">
        <f t="shared" si="22"/>
        <v>0.44390243902439025</v>
      </c>
      <c r="F141" s="21">
        <f t="shared" si="22"/>
        <v>8.1300813008130081E-4</v>
      </c>
    </row>
    <row r="142" spans="2:6">
      <c r="B142" s="15" t="s">
        <v>130</v>
      </c>
      <c r="C142" s="21">
        <f t="shared" ref="C142:F142" si="23">C31/$G31</f>
        <v>0.56033820138355106</v>
      </c>
      <c r="D142" s="21">
        <f t="shared" si="23"/>
        <v>7.9938508839354341E-2</v>
      </c>
      <c r="E142" s="21">
        <f t="shared" si="23"/>
        <v>0.35972328977709456</v>
      </c>
      <c r="F142" s="21">
        <f t="shared" si="23"/>
        <v>0</v>
      </c>
    </row>
    <row r="143" spans="2:6">
      <c r="B143" s="15" t="s">
        <v>131</v>
      </c>
      <c r="C143" s="21">
        <f t="shared" ref="C143:F143" si="24">C32/$G32</f>
        <v>0.5111326234269119</v>
      </c>
      <c r="D143" s="21">
        <f t="shared" si="24"/>
        <v>0.13262342691190707</v>
      </c>
      <c r="E143" s="21">
        <f t="shared" si="24"/>
        <v>0.34946757018393032</v>
      </c>
      <c r="F143" s="21">
        <f t="shared" si="24"/>
        <v>6.7763794772507258E-3</v>
      </c>
    </row>
    <row r="144" spans="2:6">
      <c r="B144" s="15" t="s">
        <v>132</v>
      </c>
      <c r="C144" s="21">
        <f t="shared" ref="C144:F144" si="25">C33/$G33</f>
        <v>0.45542774982027318</v>
      </c>
      <c r="D144" s="21">
        <f t="shared" si="25"/>
        <v>0.15672178289000718</v>
      </c>
      <c r="E144" s="21">
        <f t="shared" si="25"/>
        <v>0.38569374550682961</v>
      </c>
      <c r="F144" s="21">
        <f t="shared" si="25"/>
        <v>2.1567217828900071E-3</v>
      </c>
    </row>
    <row r="145" spans="2:6">
      <c r="B145" s="15" t="s">
        <v>133</v>
      </c>
      <c r="C145" s="21">
        <f t="shared" ref="C145:F145" si="26">C34/$G34</f>
        <v>0.57417186749879978</v>
      </c>
      <c r="D145" s="21">
        <f t="shared" si="26"/>
        <v>7.9692750840134427E-2</v>
      </c>
      <c r="E145" s="21">
        <f t="shared" si="26"/>
        <v>0.34421507441190591</v>
      </c>
      <c r="F145" s="21">
        <f t="shared" si="26"/>
        <v>1.9203072491598655E-3</v>
      </c>
    </row>
    <row r="146" spans="2:6">
      <c r="B146" s="15" t="s">
        <v>134</v>
      </c>
      <c r="C146" s="21">
        <f t="shared" ref="C146:F146" si="27">C35/$G35</f>
        <v>0.57650096836668818</v>
      </c>
      <c r="D146" s="21">
        <f t="shared" si="27"/>
        <v>6.2621045836023237E-2</v>
      </c>
      <c r="E146" s="21">
        <f t="shared" si="27"/>
        <v>0.35958683021304066</v>
      </c>
      <c r="F146" s="21">
        <f t="shared" si="27"/>
        <v>1.2911555842479018E-3</v>
      </c>
    </row>
    <row r="147" spans="2:6">
      <c r="B147" s="15" t="s">
        <v>135</v>
      </c>
      <c r="C147" s="21">
        <f t="shared" ref="C147:F147" si="28">C36/$G36</f>
        <v>0.57746478873239437</v>
      </c>
      <c r="D147" s="21">
        <f t="shared" si="28"/>
        <v>8.4507042253521125E-2</v>
      </c>
      <c r="E147" s="21">
        <f t="shared" si="28"/>
        <v>0.3380281690140845</v>
      </c>
      <c r="F147" s="21">
        <f t="shared" si="28"/>
        <v>0</v>
      </c>
    </row>
    <row r="148" spans="2:6">
      <c r="B148" s="15" t="s">
        <v>136</v>
      </c>
      <c r="C148" s="21">
        <f t="shared" ref="C148:F148" si="29">C37/$G37</f>
        <v>0.45969498910675383</v>
      </c>
      <c r="D148" s="21">
        <f t="shared" si="29"/>
        <v>0.10893246187363835</v>
      </c>
      <c r="E148" s="21">
        <f t="shared" si="29"/>
        <v>0.42810457516339867</v>
      </c>
      <c r="F148" s="21">
        <f t="shared" si="29"/>
        <v>3.2679738562091504E-3</v>
      </c>
    </row>
    <row r="149" spans="2:6">
      <c r="B149" s="15" t="s">
        <v>137</v>
      </c>
      <c r="C149" s="21">
        <f t="shared" ref="C149:F149" si="30">C38/$G38</f>
        <v>0.51136363636363635</v>
      </c>
      <c r="D149" s="21">
        <f t="shared" si="30"/>
        <v>0.10058922558922559</v>
      </c>
      <c r="E149" s="21">
        <f t="shared" si="30"/>
        <v>0.38678451178451179</v>
      </c>
      <c r="F149" s="21">
        <f t="shared" si="30"/>
        <v>1.2626262626262627E-3</v>
      </c>
    </row>
    <row r="150" spans="2:6">
      <c r="B150" s="15" t="s">
        <v>138</v>
      </c>
      <c r="C150" s="21">
        <f t="shared" ref="C150:F150" si="31">C39/$G39</f>
        <v>0.55281690140845074</v>
      </c>
      <c r="D150" s="21">
        <f t="shared" si="31"/>
        <v>7.3943661971830985E-2</v>
      </c>
      <c r="E150" s="21">
        <f t="shared" si="31"/>
        <v>0.37147887323943662</v>
      </c>
      <c r="F150" s="21">
        <f t="shared" si="31"/>
        <v>1.7605633802816902E-3</v>
      </c>
    </row>
    <row r="151" spans="2:6">
      <c r="B151" s="15" t="s">
        <v>139</v>
      </c>
      <c r="C151" s="21">
        <f t="shared" ref="C151:F151" si="32">C40/$G40</f>
        <v>0.59165557035064353</v>
      </c>
      <c r="D151" s="21">
        <f t="shared" si="32"/>
        <v>8.9658233466489129E-2</v>
      </c>
      <c r="E151" s="21">
        <f t="shared" si="32"/>
        <v>0.31691078561917441</v>
      </c>
      <c r="F151" s="21">
        <f t="shared" si="32"/>
        <v>1.7754105636928539E-3</v>
      </c>
    </row>
    <row r="152" spans="2:6">
      <c r="B152" s="15" t="s">
        <v>140</v>
      </c>
      <c r="C152" s="21">
        <f t="shared" ref="C152:F152" si="33">C41/$G41</f>
        <v>0.55876068376068377</v>
      </c>
      <c r="D152" s="21">
        <f t="shared" si="33"/>
        <v>9.1880341880341887E-2</v>
      </c>
      <c r="E152" s="21">
        <f t="shared" si="33"/>
        <v>0.34829059829059827</v>
      </c>
      <c r="F152" s="21">
        <f t="shared" si="33"/>
        <v>1.0683760683760685E-3</v>
      </c>
    </row>
    <row r="153" spans="2:6">
      <c r="B153" s="15" t="s">
        <v>141</v>
      </c>
      <c r="C153" s="21">
        <f t="shared" ref="C153:F153" si="34">C42/$G42</f>
        <v>0.53823384311790823</v>
      </c>
      <c r="D153" s="21">
        <f t="shared" si="34"/>
        <v>8.6334484459792804E-2</v>
      </c>
      <c r="E153" s="21">
        <f t="shared" si="34"/>
        <v>0.37247163295510605</v>
      </c>
      <c r="F153" s="21">
        <f t="shared" si="34"/>
        <v>2.9600394671928957E-3</v>
      </c>
    </row>
    <row r="154" spans="2:6">
      <c r="B154" s="15" t="s">
        <v>142</v>
      </c>
      <c r="C154" s="21">
        <f t="shared" ref="C154:F154" si="35">C43/$G43</f>
        <v>0.52349869451697129</v>
      </c>
      <c r="D154" s="21">
        <f t="shared" si="35"/>
        <v>6.5274151436031339E-2</v>
      </c>
      <c r="E154" s="21">
        <f t="shared" si="35"/>
        <v>0.41122715404699739</v>
      </c>
      <c r="F154" s="21">
        <f t="shared" si="35"/>
        <v>0</v>
      </c>
    </row>
    <row r="155" spans="2:6">
      <c r="B155" s="15" t="s">
        <v>143</v>
      </c>
      <c r="C155" s="21">
        <f t="shared" ref="C155:F155" si="36">C44/$G44</f>
        <v>0.55696202531645567</v>
      </c>
      <c r="D155" s="21">
        <f t="shared" si="36"/>
        <v>0.11392405063291139</v>
      </c>
      <c r="E155" s="21">
        <f t="shared" si="36"/>
        <v>0.32911392405063289</v>
      </c>
      <c r="F155" s="21">
        <f t="shared" si="36"/>
        <v>0</v>
      </c>
    </row>
    <row r="156" spans="2:6">
      <c r="B156" s="15" t="s">
        <v>144</v>
      </c>
      <c r="C156" s="21">
        <f t="shared" ref="C156:F156" si="37">C45/$G45</f>
        <v>0.45084745762711864</v>
      </c>
      <c r="D156" s="21">
        <f t="shared" si="37"/>
        <v>0.11961259079903147</v>
      </c>
      <c r="E156" s="21">
        <f t="shared" si="37"/>
        <v>0.42857142857142855</v>
      </c>
      <c r="F156" s="21">
        <f t="shared" si="37"/>
        <v>9.6852300242130751E-4</v>
      </c>
    </row>
    <row r="157" spans="2:6">
      <c r="B157" s="15" t="s">
        <v>145</v>
      </c>
      <c r="C157" s="21">
        <f t="shared" ref="C157:F157" si="38">C46/$G46</f>
        <v>0.54125326370757176</v>
      </c>
      <c r="D157" s="21">
        <f t="shared" si="38"/>
        <v>0.13524804177545691</v>
      </c>
      <c r="E157" s="21">
        <f t="shared" si="38"/>
        <v>0.32167101827676242</v>
      </c>
      <c r="F157" s="21">
        <f t="shared" si="38"/>
        <v>1.8276762402088772E-3</v>
      </c>
    </row>
    <row r="158" spans="2:6">
      <c r="B158" s="15" t="s">
        <v>146</v>
      </c>
      <c r="C158" s="21">
        <f t="shared" ref="C158:F158" si="39">C47/$G47</f>
        <v>0.63103609939052974</v>
      </c>
      <c r="D158" s="21">
        <f t="shared" si="39"/>
        <v>4.8757618377871542E-2</v>
      </c>
      <c r="E158" s="21">
        <f t="shared" si="39"/>
        <v>0.31317393342709798</v>
      </c>
      <c r="F158" s="21">
        <f t="shared" si="39"/>
        <v>7.0323488045007029E-3</v>
      </c>
    </row>
    <row r="159" spans="2:6">
      <c r="B159" s="15" t="s">
        <v>147</v>
      </c>
      <c r="C159" s="21">
        <f t="shared" ref="C159:F159" si="40">C48/$G48</f>
        <v>0.58210947930574097</v>
      </c>
      <c r="D159" s="21">
        <f t="shared" si="40"/>
        <v>0.11882510013351134</v>
      </c>
      <c r="E159" s="21">
        <f t="shared" si="40"/>
        <v>0.29639519359145527</v>
      </c>
      <c r="F159" s="21">
        <f t="shared" si="40"/>
        <v>2.6702269692923898E-3</v>
      </c>
    </row>
    <row r="160" spans="2:6">
      <c r="B160" s="15" t="s">
        <v>148</v>
      </c>
      <c r="C160" s="21">
        <f t="shared" ref="C160:F160" si="41">C49/$G49</f>
        <v>0.64617044228694709</v>
      </c>
      <c r="D160" s="21">
        <f t="shared" si="41"/>
        <v>7.0118662351672065E-2</v>
      </c>
      <c r="E160" s="21">
        <f t="shared" si="41"/>
        <v>0.27939590075512405</v>
      </c>
      <c r="F160" s="21">
        <f t="shared" si="41"/>
        <v>4.3149946062567418E-3</v>
      </c>
    </row>
    <row r="161" spans="2:6">
      <c r="B161" s="15" t="s">
        <v>149</v>
      </c>
      <c r="C161" s="21">
        <f t="shared" ref="C161:F161" si="42">C50/$G50</f>
        <v>0.66421207658321058</v>
      </c>
      <c r="D161" s="21">
        <f t="shared" si="42"/>
        <v>9.4256259204712811E-2</v>
      </c>
      <c r="E161" s="21">
        <f t="shared" si="42"/>
        <v>0.23269513991163476</v>
      </c>
      <c r="F161" s="21">
        <f t="shared" si="42"/>
        <v>8.836524300441826E-3</v>
      </c>
    </row>
    <row r="162" spans="2:6">
      <c r="B162" s="15" t="s">
        <v>150</v>
      </c>
      <c r="C162" s="21">
        <f t="shared" ref="C162:F162" si="43">C51/$G51</f>
        <v>0.53698286669452566</v>
      </c>
      <c r="D162" s="21">
        <f t="shared" si="43"/>
        <v>0.1124111993313832</v>
      </c>
      <c r="E162" s="21">
        <f t="shared" si="43"/>
        <v>0.35018804847471791</v>
      </c>
      <c r="F162" s="21">
        <f t="shared" si="43"/>
        <v>4.1788549937317178E-4</v>
      </c>
    </row>
    <row r="163" spans="2:6">
      <c r="B163" s="15" t="s">
        <v>151</v>
      </c>
      <c r="C163" s="21">
        <f t="shared" ref="C163:F163" si="44">C52/$G52</f>
        <v>0.61971830985915488</v>
      </c>
      <c r="D163" s="21">
        <f t="shared" si="44"/>
        <v>0.10563380281690141</v>
      </c>
      <c r="E163" s="21">
        <f t="shared" si="44"/>
        <v>0.27464788732394368</v>
      </c>
      <c r="F163" s="21">
        <f t="shared" si="44"/>
        <v>0</v>
      </c>
    </row>
    <row r="164" spans="2:6">
      <c r="B164" s="15" t="s">
        <v>152</v>
      </c>
      <c r="C164" s="21">
        <f t="shared" ref="C164:F164" si="45">C53/$G53</f>
        <v>0.5457013574660633</v>
      </c>
      <c r="D164" s="21">
        <f t="shared" si="45"/>
        <v>9.6832579185520365E-2</v>
      </c>
      <c r="E164" s="21">
        <f t="shared" si="45"/>
        <v>0.35625942684766215</v>
      </c>
      <c r="F164" s="21">
        <f t="shared" si="45"/>
        <v>1.2066365007541479E-3</v>
      </c>
    </row>
    <row r="165" spans="2:6">
      <c r="B165" s="15" t="s">
        <v>153</v>
      </c>
      <c r="C165" s="21">
        <f t="shared" ref="C165:F165" si="46">C54/$G54</f>
        <v>0.24218362282878411</v>
      </c>
      <c r="D165" s="21">
        <f t="shared" si="46"/>
        <v>0.24516129032258063</v>
      </c>
      <c r="E165" s="21">
        <f t="shared" si="46"/>
        <v>0.51215880893300247</v>
      </c>
      <c r="F165" s="21">
        <f t="shared" si="46"/>
        <v>4.9627791563275434E-4</v>
      </c>
    </row>
    <row r="166" spans="2:6">
      <c r="B166" s="15" t="s">
        <v>154</v>
      </c>
      <c r="C166" s="21">
        <f t="shared" ref="C166:F166" si="47">C55/$G55</f>
        <v>0.44811858608893956</v>
      </c>
      <c r="D166" s="21">
        <f t="shared" si="47"/>
        <v>0.17445838084378562</v>
      </c>
      <c r="E166" s="21">
        <f t="shared" si="47"/>
        <v>0.37656784492588369</v>
      </c>
      <c r="F166" s="21">
        <f t="shared" si="47"/>
        <v>8.5518814139110607E-4</v>
      </c>
    </row>
    <row r="167" spans="2:6">
      <c r="B167" s="15" t="s">
        <v>155</v>
      </c>
      <c r="C167" s="21">
        <f t="shared" ref="C167:F167" si="48">C56/$G56</f>
        <v>0.53078556263269638</v>
      </c>
      <c r="D167" s="21">
        <f t="shared" si="48"/>
        <v>0.13694267515923567</v>
      </c>
      <c r="E167" s="21">
        <f t="shared" si="48"/>
        <v>0.32749469214437366</v>
      </c>
      <c r="F167" s="21">
        <f t="shared" si="48"/>
        <v>4.7770700636942673E-3</v>
      </c>
    </row>
    <row r="168" spans="2:6">
      <c r="B168" s="15" t="s">
        <v>156</v>
      </c>
      <c r="C168" s="21">
        <f t="shared" ref="C168:F168" si="49">C57/$G57</f>
        <v>0.48442906574394462</v>
      </c>
      <c r="D168" s="21">
        <f t="shared" si="49"/>
        <v>0.157439446366782</v>
      </c>
      <c r="E168" s="21">
        <f t="shared" si="49"/>
        <v>0.35683391003460208</v>
      </c>
      <c r="F168" s="21">
        <f t="shared" si="49"/>
        <v>1.2975778546712802E-3</v>
      </c>
    </row>
    <row r="169" spans="2:6">
      <c r="B169" s="15" t="s">
        <v>157</v>
      </c>
      <c r="C169" s="21">
        <f t="shared" ref="C169:F169" si="50">C58/$G58</f>
        <v>0.58823529411764708</v>
      </c>
      <c r="D169" s="21">
        <f t="shared" si="50"/>
        <v>0.12184873949579832</v>
      </c>
      <c r="E169" s="21">
        <f t="shared" si="50"/>
        <v>0.28991596638655465</v>
      </c>
      <c r="F169" s="21">
        <f t="shared" si="50"/>
        <v>0</v>
      </c>
    </row>
    <row r="170" spans="2:6">
      <c r="B170" s="15" t="s">
        <v>158</v>
      </c>
      <c r="C170" s="21">
        <f t="shared" ref="C170:F170" si="51">C59/$G59</f>
        <v>0.70175438596491224</v>
      </c>
      <c r="D170" s="21">
        <f t="shared" si="51"/>
        <v>4.0935672514619881E-2</v>
      </c>
      <c r="E170" s="21">
        <f t="shared" si="51"/>
        <v>0.25146198830409355</v>
      </c>
      <c r="F170" s="21">
        <f t="shared" si="51"/>
        <v>5.8479532163742687E-3</v>
      </c>
    </row>
    <row r="171" spans="2:6">
      <c r="B171" s="15" t="s">
        <v>159</v>
      </c>
      <c r="C171" s="21">
        <f t="shared" ref="C171:F171" si="52">C60/$G60</f>
        <v>0.49598517603458925</v>
      </c>
      <c r="D171" s="21">
        <f t="shared" si="52"/>
        <v>0.1266213712168005</v>
      </c>
      <c r="E171" s="21">
        <f t="shared" si="52"/>
        <v>0.37708462013588634</v>
      </c>
      <c r="F171" s="21">
        <f t="shared" si="52"/>
        <v>3.0883261272390367E-4</v>
      </c>
    </row>
    <row r="172" spans="2:6">
      <c r="B172" s="15" t="s">
        <v>160</v>
      </c>
      <c r="C172" s="21">
        <f t="shared" ref="C172:F172" si="53">C61/$G61</f>
        <v>0.56198347107438018</v>
      </c>
      <c r="D172" s="21">
        <f t="shared" si="53"/>
        <v>5.06198347107438E-2</v>
      </c>
      <c r="E172" s="21">
        <f t="shared" si="53"/>
        <v>0.38584710743801653</v>
      </c>
      <c r="F172" s="21">
        <f t="shared" si="53"/>
        <v>1.5495867768595042E-3</v>
      </c>
    </row>
    <row r="173" spans="2:6">
      <c r="B173" s="15" t="s">
        <v>161</v>
      </c>
      <c r="C173" s="21">
        <f t="shared" ref="C173:F173" si="54">C62/$G62</f>
        <v>0.53474576271186436</v>
      </c>
      <c r="D173" s="21">
        <f t="shared" si="54"/>
        <v>6.5254237288135591E-2</v>
      </c>
      <c r="E173" s="21">
        <f t="shared" si="54"/>
        <v>0.39491525423728813</v>
      </c>
      <c r="F173" s="21">
        <f t="shared" si="54"/>
        <v>5.084745762711864E-3</v>
      </c>
    </row>
    <row r="174" spans="2:6">
      <c r="B174" s="15" t="s">
        <v>162</v>
      </c>
      <c r="C174" s="21">
        <f t="shared" ref="C174:F174" si="55">C63/$G63</f>
        <v>0.53859964093357271</v>
      </c>
      <c r="D174" s="21">
        <f t="shared" si="55"/>
        <v>9.6947935368043081E-2</v>
      </c>
      <c r="E174" s="21">
        <f t="shared" si="55"/>
        <v>0.36445242369838421</v>
      </c>
      <c r="F174" s="21">
        <f t="shared" si="55"/>
        <v>0</v>
      </c>
    </row>
    <row r="175" spans="2:6">
      <c r="B175" s="15" t="s">
        <v>163</v>
      </c>
      <c r="C175" s="21">
        <f t="shared" ref="C175:F175" si="56">C64/$G64</f>
        <v>0.47216349541930935</v>
      </c>
      <c r="D175" s="21">
        <f t="shared" si="56"/>
        <v>0.11416490486257928</v>
      </c>
      <c r="E175" s="21">
        <f t="shared" si="56"/>
        <v>0.41226215644820297</v>
      </c>
      <c r="F175" s="21">
        <f t="shared" si="56"/>
        <v>1.4094432699083862E-3</v>
      </c>
    </row>
    <row r="176" spans="2:6">
      <c r="B176" s="15" t="s">
        <v>164</v>
      </c>
      <c r="C176" s="21">
        <f t="shared" ref="C176:F176" si="57">C65/$G65</f>
        <v>0.51184834123222744</v>
      </c>
      <c r="D176" s="21">
        <f t="shared" si="57"/>
        <v>8.0568720379146919E-2</v>
      </c>
      <c r="E176" s="21">
        <f t="shared" si="57"/>
        <v>0.40758293838862558</v>
      </c>
      <c r="F176" s="21">
        <f t="shared" si="57"/>
        <v>0</v>
      </c>
    </row>
    <row r="177" spans="2:6">
      <c r="B177" s="15" t="s">
        <v>165</v>
      </c>
      <c r="C177" s="21">
        <f t="shared" ref="C177:F177" si="58">C66/$G66</f>
        <v>0.55555555555555558</v>
      </c>
      <c r="D177" s="21">
        <f t="shared" si="58"/>
        <v>8.0705705705705705E-2</v>
      </c>
      <c r="E177" s="21">
        <f t="shared" si="58"/>
        <v>0.36261261261261263</v>
      </c>
      <c r="F177" s="21">
        <f t="shared" si="58"/>
        <v>1.1261261261261261E-3</v>
      </c>
    </row>
    <row r="178" spans="2:6">
      <c r="B178" s="15" t="s">
        <v>166</v>
      </c>
      <c r="C178" s="21">
        <f t="shared" ref="C178:F178" si="59">C67/$G67</f>
        <v>0.46086261980830673</v>
      </c>
      <c r="D178" s="21">
        <f t="shared" si="59"/>
        <v>9.3051118210862621E-2</v>
      </c>
      <c r="E178" s="21">
        <f t="shared" si="59"/>
        <v>0.444888178913738</v>
      </c>
      <c r="F178" s="21">
        <f t="shared" si="59"/>
        <v>1.1980830670926517E-3</v>
      </c>
    </row>
    <row r="179" spans="2:6">
      <c r="B179" s="15" t="s">
        <v>167</v>
      </c>
      <c r="C179" s="21">
        <f t="shared" ref="C179:F179" si="60">C68/$G68</f>
        <v>0.5</v>
      </c>
      <c r="D179" s="21">
        <f t="shared" si="60"/>
        <v>0.10775862068965517</v>
      </c>
      <c r="E179" s="21">
        <f t="shared" si="60"/>
        <v>0.38793103448275862</v>
      </c>
      <c r="F179" s="21">
        <f t="shared" si="60"/>
        <v>4.3103448275862068E-3</v>
      </c>
    </row>
    <row r="180" spans="2:6">
      <c r="B180" s="15" t="s">
        <v>168</v>
      </c>
      <c r="C180" s="21">
        <f t="shared" ref="C180:F180" si="61">C69/$G69</f>
        <v>0.43055555555555558</v>
      </c>
      <c r="D180" s="21">
        <f t="shared" si="61"/>
        <v>0.12037037037037036</v>
      </c>
      <c r="E180" s="21">
        <f t="shared" si="61"/>
        <v>0.44907407407407407</v>
      </c>
      <c r="F180" s="21">
        <f t="shared" si="61"/>
        <v>0</v>
      </c>
    </row>
    <row r="181" spans="2:6">
      <c r="B181" s="15" t="s">
        <v>169</v>
      </c>
      <c r="C181" s="21">
        <f t="shared" ref="C181:F181" si="62">C70/$G70</f>
        <v>0.35616438356164382</v>
      </c>
      <c r="D181" s="21">
        <f t="shared" si="62"/>
        <v>0.17808219178082191</v>
      </c>
      <c r="E181" s="21">
        <f t="shared" si="62"/>
        <v>0.46575342465753422</v>
      </c>
      <c r="F181" s="21">
        <f t="shared" si="62"/>
        <v>0</v>
      </c>
    </row>
    <row r="182" spans="2:6">
      <c r="B182" s="15" t="s">
        <v>170</v>
      </c>
      <c r="C182" s="21">
        <f t="shared" ref="C182:F182" si="63">C71/$G71</f>
        <v>0.50318471337579618</v>
      </c>
      <c r="D182" s="21">
        <f t="shared" si="63"/>
        <v>8.2802547770700632E-2</v>
      </c>
      <c r="E182" s="21">
        <f t="shared" si="63"/>
        <v>0.4140127388535032</v>
      </c>
      <c r="F182" s="21">
        <f t="shared" si="63"/>
        <v>0</v>
      </c>
    </row>
    <row r="183" spans="2:6">
      <c r="B183" s="15" t="s">
        <v>171</v>
      </c>
      <c r="C183" s="21">
        <f t="shared" ref="C183:F183" si="64">C72/$G72</f>
        <v>0.60810810810810811</v>
      </c>
      <c r="D183" s="21">
        <f t="shared" si="64"/>
        <v>5.8558558558558557E-2</v>
      </c>
      <c r="E183" s="21">
        <f t="shared" si="64"/>
        <v>0.33333333333333331</v>
      </c>
      <c r="F183" s="21">
        <f t="shared" si="64"/>
        <v>0</v>
      </c>
    </row>
    <row r="184" spans="2:6">
      <c r="B184" s="15" t="s">
        <v>172</v>
      </c>
      <c r="C184" s="21">
        <f t="shared" ref="C184:F184" si="65">C73/$G73</f>
        <v>0.53117782909930711</v>
      </c>
      <c r="D184" s="21">
        <f t="shared" si="65"/>
        <v>9.9307159353348731E-2</v>
      </c>
      <c r="E184" s="21">
        <f t="shared" si="65"/>
        <v>0.36951501154734412</v>
      </c>
      <c r="F184" s="21">
        <f t="shared" si="65"/>
        <v>0</v>
      </c>
    </row>
    <row r="185" spans="2:6">
      <c r="B185" s="15" t="s">
        <v>173</v>
      </c>
      <c r="C185" s="21">
        <f t="shared" ref="C185:F185" si="66">C74/$G74</f>
        <v>0.4451219512195122</v>
      </c>
      <c r="D185" s="21">
        <f t="shared" si="66"/>
        <v>2.4390243902439025E-2</v>
      </c>
      <c r="E185" s="21">
        <f t="shared" si="66"/>
        <v>0.52439024390243905</v>
      </c>
      <c r="F185" s="21">
        <f t="shared" si="66"/>
        <v>6.0975609756097563E-3</v>
      </c>
    </row>
    <row r="186" spans="2:6">
      <c r="B186" s="15" t="s">
        <v>174</v>
      </c>
      <c r="C186" s="21">
        <f t="shared" ref="C186:F186" si="67">C75/$G75</f>
        <v>0.44902723735408562</v>
      </c>
      <c r="D186" s="21">
        <f t="shared" si="67"/>
        <v>7.7821011673151752E-2</v>
      </c>
      <c r="E186" s="21">
        <f t="shared" si="67"/>
        <v>0.47081712062256809</v>
      </c>
      <c r="F186" s="21">
        <f t="shared" si="67"/>
        <v>2.3346303501945525E-3</v>
      </c>
    </row>
    <row r="187" spans="2:6">
      <c r="B187" s="15" t="s">
        <v>175</v>
      </c>
      <c r="C187" s="21">
        <f t="shared" ref="C187:F187" si="68">C76/$G76</f>
        <v>0.62755102040816324</v>
      </c>
      <c r="D187" s="21">
        <f t="shared" si="68"/>
        <v>0</v>
      </c>
      <c r="E187" s="21">
        <f t="shared" si="68"/>
        <v>0.37244897959183676</v>
      </c>
      <c r="F187" s="21">
        <f t="shared" si="68"/>
        <v>0</v>
      </c>
    </row>
    <row r="188" spans="2:6">
      <c r="B188" s="15" t="s">
        <v>176</v>
      </c>
      <c r="C188" s="21">
        <f t="shared" ref="C188:F188" si="69">C77/$G77</f>
        <v>0.51722574796010878</v>
      </c>
      <c r="D188" s="21">
        <f t="shared" si="69"/>
        <v>9.4741613780598366E-2</v>
      </c>
      <c r="E188" s="21">
        <f t="shared" si="69"/>
        <v>0.38742822605016619</v>
      </c>
      <c r="F188" s="21">
        <f t="shared" si="69"/>
        <v>6.0441220912662436E-4</v>
      </c>
    </row>
    <row r="189" spans="2:6">
      <c r="B189" s="15" t="s">
        <v>177</v>
      </c>
      <c r="C189" s="21">
        <f t="shared" ref="C189:F189" si="70">C78/$G78</f>
        <v>0.50661157024793391</v>
      </c>
      <c r="D189" s="21">
        <f t="shared" si="70"/>
        <v>0.13140495867768595</v>
      </c>
      <c r="E189" s="21">
        <f t="shared" si="70"/>
        <v>0.35950413223140498</v>
      </c>
      <c r="F189" s="21">
        <f t="shared" si="70"/>
        <v>2.4793388429752068E-3</v>
      </c>
    </row>
    <row r="190" spans="2:6">
      <c r="B190" s="15" t="s">
        <v>178</v>
      </c>
      <c r="C190" s="21">
        <f t="shared" ref="C190:F190" si="71">C79/$G79</f>
        <v>0.44679966749792188</v>
      </c>
      <c r="D190" s="21">
        <f t="shared" si="71"/>
        <v>0.15004156275976724</v>
      </c>
      <c r="E190" s="21">
        <f t="shared" si="71"/>
        <v>0.40191188694929342</v>
      </c>
      <c r="F190" s="21">
        <f t="shared" si="71"/>
        <v>1.2468827930174563E-3</v>
      </c>
    </row>
    <row r="191" spans="2:6">
      <c r="B191" s="15" t="s">
        <v>179</v>
      </c>
      <c r="C191" s="21">
        <f t="shared" ref="C191:F191" si="72">C80/$G80</f>
        <v>0.51164797238999138</v>
      </c>
      <c r="D191" s="21">
        <f t="shared" si="72"/>
        <v>0.13805004314063848</v>
      </c>
      <c r="E191" s="21">
        <f t="shared" si="72"/>
        <v>0.35030198446937016</v>
      </c>
      <c r="F191" s="21">
        <f t="shared" si="72"/>
        <v>0</v>
      </c>
    </row>
    <row r="192" spans="2:6">
      <c r="B192" s="15" t="s">
        <v>180</v>
      </c>
      <c r="C192" s="21">
        <f t="shared" ref="C192:F192" si="73">C81/$G81</f>
        <v>0.58774758175955777</v>
      </c>
      <c r="D192" s="21">
        <f t="shared" si="73"/>
        <v>6.310456011054813E-2</v>
      </c>
      <c r="E192" s="21">
        <f t="shared" si="73"/>
        <v>0.34868724090280978</v>
      </c>
      <c r="F192" s="21">
        <f t="shared" si="73"/>
        <v>4.6061722708429296E-4</v>
      </c>
    </row>
    <row r="193" spans="2:6">
      <c r="B193" s="15" t="s">
        <v>181</v>
      </c>
      <c r="C193" s="21">
        <f t="shared" ref="C193:F193" si="74">C82/$G82</f>
        <v>0.49436513899323814</v>
      </c>
      <c r="D193" s="21">
        <f t="shared" si="74"/>
        <v>9.6919609316303529E-2</v>
      </c>
      <c r="E193" s="21">
        <f t="shared" si="74"/>
        <v>0.39744552967693464</v>
      </c>
      <c r="F193" s="21">
        <f t="shared" si="74"/>
        <v>1.1269722013523666E-2</v>
      </c>
    </row>
    <row r="194" spans="2:6">
      <c r="B194" s="15" t="s">
        <v>182</v>
      </c>
      <c r="C194" s="21">
        <f t="shared" ref="C194:F194" si="75">C83/$G83</f>
        <v>0.5542430836182779</v>
      </c>
      <c r="D194" s="21">
        <f t="shared" si="75"/>
        <v>7.8333851414361208E-2</v>
      </c>
      <c r="E194" s="21">
        <f t="shared" si="75"/>
        <v>0.36338203294995336</v>
      </c>
      <c r="F194" s="21">
        <f t="shared" si="75"/>
        <v>4.0410320174075224E-3</v>
      </c>
    </row>
    <row r="195" spans="2:6">
      <c r="B195" s="15" t="s">
        <v>183</v>
      </c>
      <c r="C195" s="21">
        <f t="shared" ref="C195:F195" si="76">C84/$G84</f>
        <v>0.54674874951904584</v>
      </c>
      <c r="D195" s="21">
        <f t="shared" si="76"/>
        <v>7.2335513659099654E-2</v>
      </c>
      <c r="E195" s="21">
        <f t="shared" si="76"/>
        <v>0.37745286648711041</v>
      </c>
      <c r="F195" s="21">
        <f t="shared" si="76"/>
        <v>3.4628703347441324E-3</v>
      </c>
    </row>
    <row r="196" spans="2:6">
      <c r="B196" s="15" t="s">
        <v>184</v>
      </c>
      <c r="C196" s="21">
        <f t="shared" ref="C196:F196" si="77">C85/$G85</f>
        <v>0.55137614678899083</v>
      </c>
      <c r="D196" s="21">
        <f t="shared" si="77"/>
        <v>6.6666666666666666E-2</v>
      </c>
      <c r="E196" s="21">
        <f t="shared" si="77"/>
        <v>0.38165137614678901</v>
      </c>
      <c r="F196" s="21">
        <f t="shared" si="77"/>
        <v>3.058103975535168E-4</v>
      </c>
    </row>
    <row r="197" spans="2:6">
      <c r="B197" s="15" t="s">
        <v>185</v>
      </c>
      <c r="C197" s="21">
        <f t="shared" ref="C197:F197" si="78">C86/$G86</f>
        <v>0.56145251396648044</v>
      </c>
      <c r="D197" s="21">
        <f t="shared" si="78"/>
        <v>5.3072625698324022E-2</v>
      </c>
      <c r="E197" s="21">
        <f t="shared" si="78"/>
        <v>0.38547486033519551</v>
      </c>
      <c r="F197" s="21">
        <f t="shared" si="78"/>
        <v>0</v>
      </c>
    </row>
    <row r="198" spans="2:6">
      <c r="B198" s="15" t="s">
        <v>186</v>
      </c>
      <c r="C198" s="21">
        <f t="shared" ref="C198:F198" si="79">C87/$G87</f>
        <v>0.54024556616643926</v>
      </c>
      <c r="D198" s="21">
        <f t="shared" si="79"/>
        <v>6.4120054570259211E-2</v>
      </c>
      <c r="E198" s="21">
        <f t="shared" si="79"/>
        <v>0.39563437926330153</v>
      </c>
      <c r="F198" s="21">
        <f t="shared" si="79"/>
        <v>0</v>
      </c>
    </row>
    <row r="199" spans="2:6">
      <c r="B199" s="15" t="s">
        <v>187</v>
      </c>
      <c r="C199" s="21">
        <f t="shared" ref="C199:F199" si="80">C88/$G88</f>
        <v>0.55792972459639123</v>
      </c>
      <c r="D199" s="21">
        <f t="shared" si="80"/>
        <v>7.0275403608736936E-2</v>
      </c>
      <c r="E199" s="21">
        <f t="shared" si="80"/>
        <v>0.36989553656220325</v>
      </c>
      <c r="F199" s="21">
        <f t="shared" si="80"/>
        <v>1.8993352326685661E-3</v>
      </c>
    </row>
    <row r="200" spans="2:6">
      <c r="B200" s="15" t="s">
        <v>188</v>
      </c>
      <c r="C200" s="21">
        <f t="shared" ref="C200:F200" si="81">C89/$G89</f>
        <v>0.56572224802601023</v>
      </c>
      <c r="D200" s="21">
        <f t="shared" si="81"/>
        <v>7.2457036692986532E-2</v>
      </c>
      <c r="E200" s="21">
        <f t="shared" si="81"/>
        <v>0.36042731072921502</v>
      </c>
      <c r="F200" s="21">
        <f t="shared" si="81"/>
        <v>1.3934045517882026E-3</v>
      </c>
    </row>
    <row r="201" spans="2:6">
      <c r="B201" s="15" t="s">
        <v>189</v>
      </c>
      <c r="C201" s="21">
        <f t="shared" ref="C201:F201" si="82">C90/$G90</f>
        <v>0.66867749419953593</v>
      </c>
      <c r="D201" s="21">
        <f t="shared" si="82"/>
        <v>5.7076566125290024E-2</v>
      </c>
      <c r="E201" s="21">
        <f t="shared" si="82"/>
        <v>0.27424593967517402</v>
      </c>
      <c r="F201" s="21">
        <f t="shared" si="82"/>
        <v>0</v>
      </c>
    </row>
    <row r="202" spans="2:6">
      <c r="B202" s="15" t="s">
        <v>190</v>
      </c>
      <c r="C202" s="21">
        <f t="shared" ref="C202:F202" si="83">C91/$G91</f>
        <v>0.46946308724832214</v>
      </c>
      <c r="D202" s="21">
        <f t="shared" si="83"/>
        <v>0.16677852348993288</v>
      </c>
      <c r="E202" s="21">
        <f t="shared" si="83"/>
        <v>0.36275167785234902</v>
      </c>
      <c r="F202" s="21">
        <f t="shared" si="83"/>
        <v>1.0067114093959733E-3</v>
      </c>
    </row>
    <row r="203" spans="2:6">
      <c r="B203" s="15" t="s">
        <v>191</v>
      </c>
      <c r="C203" s="21">
        <f t="shared" ref="C203:F203" si="84">C92/$G92</f>
        <v>0.61081344374086699</v>
      </c>
      <c r="D203" s="21">
        <f t="shared" si="84"/>
        <v>0.10277642474427667</v>
      </c>
      <c r="E203" s="21">
        <f t="shared" si="84"/>
        <v>0.28543594739405748</v>
      </c>
      <c r="F203" s="21">
        <f t="shared" si="84"/>
        <v>9.7418412079883102E-4</v>
      </c>
    </row>
    <row r="204" spans="2:6">
      <c r="B204" s="15" t="s">
        <v>192</v>
      </c>
      <c r="C204" s="21">
        <f t="shared" ref="C204:F204" si="85">C93/$G93</f>
        <v>0.61065266316579148</v>
      </c>
      <c r="D204" s="21">
        <f t="shared" si="85"/>
        <v>9.6399099774943736E-2</v>
      </c>
      <c r="E204" s="21">
        <f t="shared" si="85"/>
        <v>0.29257314328582146</v>
      </c>
      <c r="F204" s="21">
        <f t="shared" si="85"/>
        <v>3.7509377344336085E-4</v>
      </c>
    </row>
    <row r="205" spans="2:6">
      <c r="B205" s="15" t="s">
        <v>193</v>
      </c>
      <c r="C205" s="21">
        <f t="shared" ref="C205:F205" si="86">C94/$G94</f>
        <v>0.52463987869598183</v>
      </c>
      <c r="D205" s="21">
        <f t="shared" si="86"/>
        <v>0.12282031842304776</v>
      </c>
      <c r="E205" s="21">
        <f t="shared" si="86"/>
        <v>0.35253980288097042</v>
      </c>
      <c r="F205" s="21">
        <f t="shared" si="86"/>
        <v>0</v>
      </c>
    </row>
    <row r="206" spans="2:6">
      <c r="B206" s="15" t="s">
        <v>194</v>
      </c>
      <c r="C206" s="21">
        <f t="shared" ref="C206:F206" si="87">C95/$G95</f>
        <v>0.57426778242677823</v>
      </c>
      <c r="D206" s="21">
        <f t="shared" si="87"/>
        <v>0.10251046025104603</v>
      </c>
      <c r="E206" s="21">
        <f t="shared" si="87"/>
        <v>0.32322175732217573</v>
      </c>
      <c r="F206" s="21">
        <f t="shared" si="87"/>
        <v>0</v>
      </c>
    </row>
    <row r="207" spans="2:6">
      <c r="B207" s="15" t="s">
        <v>195</v>
      </c>
      <c r="C207" s="21">
        <f t="shared" ref="C207:F207" si="88">C96/$G96</f>
        <v>0.77659574468085102</v>
      </c>
      <c r="D207" s="21">
        <f t="shared" si="88"/>
        <v>4.2553191489361701E-2</v>
      </c>
      <c r="E207" s="21">
        <f t="shared" si="88"/>
        <v>0.18085106382978725</v>
      </c>
      <c r="F207" s="21">
        <f t="shared" si="88"/>
        <v>0</v>
      </c>
    </row>
    <row r="208" spans="2:6">
      <c r="B208" s="15" t="s">
        <v>196</v>
      </c>
      <c r="C208" s="21">
        <f t="shared" ref="C208:F208" si="89">C97/$G97</f>
        <v>0.62464183381088823</v>
      </c>
      <c r="D208" s="21">
        <f t="shared" si="89"/>
        <v>7.1633237822349566E-2</v>
      </c>
      <c r="E208" s="21">
        <f t="shared" si="89"/>
        <v>0.30300859598853869</v>
      </c>
      <c r="F208" s="21">
        <f t="shared" si="89"/>
        <v>7.1633237822349568E-4</v>
      </c>
    </row>
    <row r="209" spans="2:6">
      <c r="B209" s="15" t="s">
        <v>197</v>
      </c>
      <c r="C209" s="21">
        <f t="shared" ref="C209:F209" si="90">C98/$G98</f>
        <v>0.56224430157802452</v>
      </c>
      <c r="D209" s="21">
        <f t="shared" si="90"/>
        <v>8.0070134424313266E-2</v>
      </c>
      <c r="E209" s="21">
        <f t="shared" si="90"/>
        <v>0.35242548217416714</v>
      </c>
      <c r="F209" s="21">
        <f t="shared" si="90"/>
        <v>5.2600818234950324E-3</v>
      </c>
    </row>
    <row r="210" spans="2:6">
      <c r="B210" s="15" t="s">
        <v>198</v>
      </c>
      <c r="C210" s="21">
        <f t="shared" ref="C210:F210" si="91">C99/$G99</f>
        <v>0.55140186915887845</v>
      </c>
      <c r="D210" s="21">
        <f t="shared" si="91"/>
        <v>6.2305295950155763E-2</v>
      </c>
      <c r="E210" s="21">
        <f t="shared" si="91"/>
        <v>0.37383177570093457</v>
      </c>
      <c r="F210" s="21">
        <f t="shared" si="91"/>
        <v>1.2461059190031152E-2</v>
      </c>
    </row>
    <row r="211" spans="2:6">
      <c r="B211" s="15" t="s">
        <v>199</v>
      </c>
      <c r="C211" s="21">
        <f t="shared" ref="C211:F211" si="92">C100/$G100</f>
        <v>0.6334041047416844</v>
      </c>
      <c r="D211" s="21">
        <f t="shared" si="92"/>
        <v>6.723283793347487E-2</v>
      </c>
      <c r="E211" s="21">
        <f t="shared" si="92"/>
        <v>0.29440905874026896</v>
      </c>
      <c r="F211" s="21">
        <f t="shared" si="92"/>
        <v>4.953998584571833E-3</v>
      </c>
    </row>
    <row r="212" spans="2:6">
      <c r="B212" s="15" t="s">
        <v>200</v>
      </c>
      <c r="C212" s="21">
        <f t="shared" ref="C212:F212" si="93">C101/$G101</f>
        <v>0.42253521126760563</v>
      </c>
      <c r="D212" s="21">
        <f t="shared" si="93"/>
        <v>0.12676056338028169</v>
      </c>
      <c r="E212" s="21">
        <f t="shared" si="93"/>
        <v>0.45070422535211269</v>
      </c>
      <c r="F212" s="21">
        <f t="shared" si="93"/>
        <v>0</v>
      </c>
    </row>
    <row r="213" spans="2:6">
      <c r="B213" s="15" t="s">
        <v>201</v>
      </c>
      <c r="C213" s="21">
        <f t="shared" ref="C213:F213" si="94">C102/$G102</f>
        <v>0.40566037735849059</v>
      </c>
      <c r="D213" s="21">
        <f t="shared" si="94"/>
        <v>0.12421383647798742</v>
      </c>
      <c r="E213" s="21">
        <f t="shared" si="94"/>
        <v>0.46698113207547171</v>
      </c>
      <c r="F213" s="21">
        <f t="shared" si="94"/>
        <v>3.1446540880503146E-3</v>
      </c>
    </row>
    <row r="214" spans="2:6">
      <c r="B214" s="15" t="s">
        <v>202</v>
      </c>
      <c r="C214" s="21">
        <f t="shared" ref="C214:F214" si="95">C103/$G103</f>
        <v>0.37964458804523427</v>
      </c>
      <c r="D214" s="21">
        <f t="shared" si="95"/>
        <v>0.1098546042003231</v>
      </c>
      <c r="E214" s="21">
        <f t="shared" si="95"/>
        <v>0.50726978998384487</v>
      </c>
      <c r="F214" s="21">
        <f t="shared" si="95"/>
        <v>3.2310177705977385E-3</v>
      </c>
    </row>
    <row r="215" spans="2:6">
      <c r="B215" s="15" t="s">
        <v>203</v>
      </c>
      <c r="C215" s="21">
        <f t="shared" ref="C215:F215" si="96">C104/$G104</f>
        <v>0.65079365079365081</v>
      </c>
      <c r="D215" s="21">
        <f t="shared" si="96"/>
        <v>4.7619047619047616E-2</v>
      </c>
      <c r="E215" s="21">
        <f t="shared" si="96"/>
        <v>0.30158730158730157</v>
      </c>
      <c r="F215" s="21">
        <f t="shared" si="96"/>
        <v>0</v>
      </c>
    </row>
    <row r="216" spans="2:6">
      <c r="B216" s="15" t="s">
        <v>204</v>
      </c>
      <c r="C216" s="21">
        <f t="shared" ref="C216:F216" si="97">C105/$G105</f>
        <v>0.62803532008830021</v>
      </c>
      <c r="D216" s="21">
        <f t="shared" si="97"/>
        <v>5.1876379690949229E-2</v>
      </c>
      <c r="E216" s="21">
        <f t="shared" si="97"/>
        <v>0.32008830022075058</v>
      </c>
      <c r="F216" s="21">
        <f t="shared" si="97"/>
        <v>0</v>
      </c>
    </row>
    <row r="217" spans="2:6">
      <c r="B217" s="15" t="s">
        <v>205</v>
      </c>
      <c r="C217" s="21">
        <f t="shared" ref="C217:F217" si="98">C106/$G106</f>
        <v>0.61667382896433176</v>
      </c>
      <c r="D217" s="21">
        <f t="shared" si="98"/>
        <v>7.2195960464116887E-2</v>
      </c>
      <c r="E217" s="21">
        <f t="shared" si="98"/>
        <v>0.30769230769230771</v>
      </c>
      <c r="F217" s="21">
        <f t="shared" si="98"/>
        <v>3.4379028792436614E-3</v>
      </c>
    </row>
    <row r="218" spans="2:6">
      <c r="B218" s="15" t="s">
        <v>206</v>
      </c>
      <c r="C218" s="21">
        <f t="shared" ref="C218:F218" si="99">C107/$G107</f>
        <v>0.57655826558265577</v>
      </c>
      <c r="D218" s="21">
        <f t="shared" si="99"/>
        <v>5.4878048780487805E-2</v>
      </c>
      <c r="E218" s="21">
        <f t="shared" si="99"/>
        <v>0.36517615176151763</v>
      </c>
      <c r="F218" s="21">
        <f t="shared" si="99"/>
        <v>3.3875338753387536E-3</v>
      </c>
    </row>
    <row r="219" spans="2:6">
      <c r="B219" s="15" t="s">
        <v>207</v>
      </c>
      <c r="C219" s="21">
        <f t="shared" ref="C219:F219" si="100">C108/$G108</f>
        <v>0.61381653454133633</v>
      </c>
      <c r="D219" s="21">
        <f t="shared" si="100"/>
        <v>7.0215175537938851E-2</v>
      </c>
      <c r="E219" s="21">
        <f t="shared" si="100"/>
        <v>0.30804077010192527</v>
      </c>
      <c r="F219" s="21">
        <f t="shared" si="100"/>
        <v>7.9275198187995465E-3</v>
      </c>
    </row>
    <row r="220" spans="2:6">
      <c r="B220" s="15" t="s">
        <v>208</v>
      </c>
      <c r="C220" s="21">
        <f t="shared" ref="C220:F220" si="101">C109/$G109</f>
        <v>0.5691167868980308</v>
      </c>
      <c r="D220" s="21">
        <f t="shared" si="101"/>
        <v>0.11464223045427958</v>
      </c>
      <c r="E220" s="21">
        <f t="shared" si="101"/>
        <v>0.31312146617274322</v>
      </c>
      <c r="F220" s="21">
        <f t="shared" si="101"/>
        <v>3.1195164749463831E-3</v>
      </c>
    </row>
    <row r="221" spans="2:6">
      <c r="B221" s="15" t="s">
        <v>209</v>
      </c>
      <c r="C221" s="21">
        <f t="shared" ref="C221:F221" si="102">C110/$G110</f>
        <v>0.54474135817602354</v>
      </c>
      <c r="D221" s="21">
        <f t="shared" si="102"/>
        <v>8.4089237558225061E-2</v>
      </c>
      <c r="E221" s="21">
        <f t="shared" si="102"/>
        <v>0.37043392988477569</v>
      </c>
      <c r="F221" s="21">
        <f t="shared" si="102"/>
        <v>7.3547438097572933E-4</v>
      </c>
    </row>
    <row r="222" spans="2:6">
      <c r="B222" s="15" t="s">
        <v>210</v>
      </c>
      <c r="C222" s="21">
        <f t="shared" ref="C222:F222" si="103">C111/$G111</f>
        <v>0.56461232604373757</v>
      </c>
      <c r="D222" s="21">
        <f t="shared" si="103"/>
        <v>7.1570576540755465E-2</v>
      </c>
      <c r="E222" s="21">
        <f t="shared" si="103"/>
        <v>0.35984095427435386</v>
      </c>
      <c r="F222" s="21">
        <f t="shared" si="103"/>
        <v>3.9761431411530811E-3</v>
      </c>
    </row>
    <row r="223" spans="2:6">
      <c r="B223" s="15" t="s">
        <v>211</v>
      </c>
      <c r="C223" s="21">
        <f t="shared" ref="C223:F223" si="104">C112/$G112</f>
        <v>0.389058524173028</v>
      </c>
      <c r="D223" s="21">
        <f t="shared" si="104"/>
        <v>0.16596692111959288</v>
      </c>
      <c r="E223" s="21">
        <f t="shared" si="104"/>
        <v>0.44268447837150127</v>
      </c>
      <c r="F223" s="21">
        <f t="shared" si="104"/>
        <v>2.2900763358778627E-3</v>
      </c>
    </row>
    <row r="224" spans="2:6">
      <c r="B224" s="15" t="s">
        <v>212</v>
      </c>
      <c r="C224" s="21">
        <f t="shared" ref="C224:F224" si="105">C113/$G113</f>
        <v>0.62414733969986358</v>
      </c>
      <c r="D224" s="21">
        <f t="shared" si="105"/>
        <v>7.1964529331514329E-2</v>
      </c>
      <c r="E224" s="21">
        <f t="shared" si="105"/>
        <v>0.30047748976807642</v>
      </c>
      <c r="F224" s="21">
        <f t="shared" si="105"/>
        <v>3.4106412005457027E-3</v>
      </c>
    </row>
    <row r="225" spans="1:8">
      <c r="B225" s="15" t="s">
        <v>11</v>
      </c>
      <c r="C225" s="21">
        <f t="shared" ref="C225:F225" si="106">C114/$G114</f>
        <v>0.5034738231965461</v>
      </c>
      <c r="D225" s="21">
        <f t="shared" si="106"/>
        <v>0.11951942826004947</v>
      </c>
      <c r="E225" s="21">
        <f t="shared" si="106"/>
        <v>0.3750733537326571</v>
      </c>
      <c r="F225" s="21">
        <f t="shared" si="106"/>
        <v>1.9333948107473698E-3</v>
      </c>
    </row>
    <row r="227" spans="1:8">
      <c r="A227" s="14" t="s">
        <v>37</v>
      </c>
      <c r="C227" s="16"/>
      <c r="D227" s="16"/>
      <c r="E227" s="16"/>
      <c r="F227" s="16"/>
      <c r="G227" s="16"/>
      <c r="H227" s="16"/>
    </row>
    <row r="229" spans="1:8">
      <c r="C229" s="16" t="s">
        <v>39</v>
      </c>
      <c r="D229" s="16" t="s">
        <v>40</v>
      </c>
      <c r="E229" s="16" t="s">
        <v>41</v>
      </c>
      <c r="F229" s="16" t="s">
        <v>42</v>
      </c>
      <c r="G229" s="16"/>
    </row>
    <row r="230" spans="1:8">
      <c r="B230" s="15" t="s">
        <v>107</v>
      </c>
      <c r="C230" s="24">
        <f>(1.645*1.14)*SQRT((C119*(1-C119))/$G8)*100</f>
        <v>1.1866711956907501</v>
      </c>
      <c r="D230" s="25">
        <f t="shared" ref="D230:F230" si="107">(1.645*1.14)*SQRT((D119*(1-D119))/$G8)*100</f>
        <v>1.3233005345898445</v>
      </c>
      <c r="E230" s="25">
        <f t="shared" si="107"/>
        <v>1.4399493097223319</v>
      </c>
      <c r="F230" s="25">
        <f t="shared" si="107"/>
        <v>7.6687858996094649E-2</v>
      </c>
    </row>
    <row r="231" spans="1:8">
      <c r="B231" s="15" t="s">
        <v>108</v>
      </c>
      <c r="C231" s="25">
        <f t="shared" ref="C231:F231" si="108">(1.645*1.14)*SQRT((C120*(1-C120))/$G9)*100</f>
        <v>1.9265892964276694</v>
      </c>
      <c r="D231" s="25">
        <f t="shared" si="108"/>
        <v>1.4100527180015414</v>
      </c>
      <c r="E231" s="25">
        <f t="shared" si="108"/>
        <v>1.850767027287576</v>
      </c>
      <c r="F231" s="25">
        <f t="shared" si="108"/>
        <v>0.11209103897210733</v>
      </c>
    </row>
    <row r="232" spans="1:8">
      <c r="B232" s="15" t="s">
        <v>109</v>
      </c>
      <c r="C232" s="25">
        <f t="shared" ref="C232:F232" si="109">(1.645*1.14)*SQRT((C121*(1-C121))/$G10)*100</f>
        <v>3.0513046474453769</v>
      </c>
      <c r="D232" s="25">
        <f t="shared" si="109"/>
        <v>2.3257753749017027</v>
      </c>
      <c r="E232" s="25">
        <f t="shared" si="109"/>
        <v>2.8958559214362705</v>
      </c>
      <c r="F232" s="25">
        <f t="shared" si="109"/>
        <v>0.19875985255945802</v>
      </c>
    </row>
    <row r="233" spans="1:8">
      <c r="B233" s="15" t="s">
        <v>110</v>
      </c>
      <c r="C233" s="25">
        <f t="shared" ref="C233:F233" si="110">(1.645*1.14)*SQRT((C122*(1-C122))/$G11)*100</f>
        <v>3.7933834098185617</v>
      </c>
      <c r="D233" s="25">
        <f t="shared" si="110"/>
        <v>2.6413894042604098</v>
      </c>
      <c r="E233" s="25">
        <f t="shared" si="110"/>
        <v>3.5445943596554166</v>
      </c>
      <c r="F233" s="25">
        <f t="shared" si="110"/>
        <v>0.30869104367212891</v>
      </c>
    </row>
    <row r="234" spans="1:8">
      <c r="B234" s="15" t="s">
        <v>111</v>
      </c>
      <c r="C234" s="25">
        <f t="shared" ref="C234:F234" si="111">(1.645*1.14)*SQRT((C123*(1-C123))/$G12)*100</f>
        <v>2.5489555125707621</v>
      </c>
      <c r="D234" s="25">
        <f t="shared" si="111"/>
        <v>1.8107018845140637</v>
      </c>
      <c r="E234" s="25">
        <f t="shared" si="111"/>
        <v>2.4569636237741075</v>
      </c>
      <c r="F234" s="25">
        <f t="shared" si="111"/>
        <v>0.13865431535539191</v>
      </c>
    </row>
    <row r="235" spans="1:8">
      <c r="B235" s="15" t="s">
        <v>112</v>
      </c>
      <c r="C235" s="25">
        <f t="shared" ref="C235:F235" si="112">(1.645*1.14)*SQRT((C124*(1-C124))/$G13)*100</f>
        <v>2.4063947306575049</v>
      </c>
      <c r="D235" s="25">
        <f t="shared" si="112"/>
        <v>1.775485545020999</v>
      </c>
      <c r="E235" s="25">
        <f t="shared" si="112"/>
        <v>2.3439689680994089</v>
      </c>
      <c r="F235" s="25">
        <f t="shared" si="112"/>
        <v>0</v>
      </c>
    </row>
    <row r="236" spans="1:8">
      <c r="B236" s="15" t="s">
        <v>113</v>
      </c>
      <c r="C236" s="25">
        <f t="shared" ref="C236:F236" si="113">(1.645*1.14)*SQRT((C125*(1-C125))/$G14)*100</f>
        <v>1.465087846141546</v>
      </c>
      <c r="D236" s="25">
        <f t="shared" si="113"/>
        <v>0.93926242468295884</v>
      </c>
      <c r="E236" s="25">
        <f t="shared" si="113"/>
        <v>1.4073255555139228</v>
      </c>
      <c r="F236" s="25">
        <f t="shared" si="113"/>
        <v>0.11231111003142649</v>
      </c>
    </row>
    <row r="237" spans="1:8">
      <c r="B237" s="15" t="s">
        <v>114</v>
      </c>
      <c r="C237" s="25">
        <f>(1.645*1.14)*SQRT((C126*(1-C126))/$G15)*100</f>
        <v>1.528914423842765</v>
      </c>
      <c r="D237" s="25">
        <f t="shared" ref="D237:F237" si="114">(1.645*1.14)*SQRT((D126*(1-D126))/$G15)*100</f>
        <v>1.1181198471070373</v>
      </c>
      <c r="E237" s="25">
        <f t="shared" si="114"/>
        <v>1.5360186428613476</v>
      </c>
      <c r="F237" s="25">
        <f t="shared" si="114"/>
        <v>0.15385989816983628</v>
      </c>
    </row>
    <row r="238" spans="1:8">
      <c r="B238" s="15" t="s">
        <v>115</v>
      </c>
      <c r="C238" s="25">
        <f t="shared" ref="C238:F238" si="115">(1.645*1.14)*SQRT((C127*(1-C127))/$G16)*100</f>
        <v>3.8046417303079791</v>
      </c>
      <c r="D238" s="25">
        <f t="shared" si="115"/>
        <v>2.5190789200357742</v>
      </c>
      <c r="E238" s="25">
        <f t="shared" si="115"/>
        <v>3.6589336983373308</v>
      </c>
      <c r="F238" s="25">
        <f t="shared" si="115"/>
        <v>0</v>
      </c>
    </row>
    <row r="239" spans="1:8">
      <c r="B239" s="15" t="s">
        <v>116</v>
      </c>
      <c r="C239" s="25">
        <f t="shared" ref="C239:F239" si="116">(1.645*1.14)*SQRT((C128*(1-C128))/$G17)*100</f>
        <v>2.493967257745787</v>
      </c>
      <c r="D239" s="25">
        <f t="shared" si="116"/>
        <v>1.5470537829520232</v>
      </c>
      <c r="E239" s="25">
        <f t="shared" si="116"/>
        <v>2.3752302535737724</v>
      </c>
      <c r="F239" s="25">
        <f t="shared" si="116"/>
        <v>0.44157065812261764</v>
      </c>
    </row>
    <row r="240" spans="1:8">
      <c r="B240" s="15" t="s">
        <v>117</v>
      </c>
      <c r="C240" s="25">
        <f t="shared" ref="C240:F240" si="117">(1.645*1.14)*SQRT((C129*(1-C129))/$G18)*100</f>
        <v>1.5029318245924828</v>
      </c>
      <c r="D240" s="25">
        <f t="shared" si="117"/>
        <v>1.3228817217572759</v>
      </c>
      <c r="E240" s="25">
        <f t="shared" si="117"/>
        <v>1.5432317244403007</v>
      </c>
      <c r="F240" s="25">
        <f t="shared" si="117"/>
        <v>9.0843630848238058E-2</v>
      </c>
    </row>
    <row r="241" spans="2:6">
      <c r="B241" s="15" t="s">
        <v>118</v>
      </c>
      <c r="C241" s="25">
        <f t="shared" ref="C241:F241" si="118">(1.645*1.14)*SQRT((C130*(1-C130))/$G19)*100</f>
        <v>3.5745940326544177</v>
      </c>
      <c r="D241" s="25">
        <f t="shared" si="118"/>
        <v>2.0940522734830451</v>
      </c>
      <c r="E241" s="25">
        <f t="shared" si="118"/>
        <v>3.4777347154114548</v>
      </c>
      <c r="F241" s="25">
        <f t="shared" si="118"/>
        <v>0.38547474659425834</v>
      </c>
    </row>
    <row r="242" spans="2:6">
      <c r="B242" s="15" t="s">
        <v>119</v>
      </c>
      <c r="C242" s="25">
        <f t="shared" ref="C242:F242" si="119">(1.645*1.14)*SQRT((C131*(1-C131))/$G20)*100</f>
        <v>2.1749145437100448</v>
      </c>
      <c r="D242" s="25">
        <f t="shared" si="119"/>
        <v>1.4726376516866155</v>
      </c>
      <c r="E242" s="25">
        <f t="shared" si="119"/>
        <v>2.1723865932783726</v>
      </c>
      <c r="F242" s="25">
        <f t="shared" si="119"/>
        <v>0.14492204939339112</v>
      </c>
    </row>
    <row r="243" spans="2:6">
      <c r="B243" s="15" t="s">
        <v>120</v>
      </c>
      <c r="C243" s="25">
        <f t="shared" ref="C243:F243" si="120">(1.645*1.14)*SQRT((C132*(1-C132))/$G21)*100</f>
        <v>3.9774238184360642</v>
      </c>
      <c r="D243" s="25">
        <f t="shared" si="120"/>
        <v>2.1499553284872457</v>
      </c>
      <c r="E243" s="25">
        <f t="shared" si="120"/>
        <v>3.7476779503539883</v>
      </c>
      <c r="F243" s="25">
        <f t="shared" si="120"/>
        <v>0</v>
      </c>
    </row>
    <row r="244" spans="2:6">
      <c r="B244" s="15" t="s">
        <v>121</v>
      </c>
      <c r="C244" s="25">
        <f t="shared" ref="C244:F244" si="121">(1.645*1.14)*SQRT((C133*(1-C133))/$G22)*100</f>
        <v>3.0056543348932916</v>
      </c>
      <c r="D244" s="25">
        <f t="shared" si="121"/>
        <v>1.4901240097735615</v>
      </c>
      <c r="E244" s="25">
        <f t="shared" si="121"/>
        <v>2.8818130753520212</v>
      </c>
      <c r="F244" s="25">
        <f t="shared" si="121"/>
        <v>0.4506450883386649</v>
      </c>
    </row>
    <row r="245" spans="2:6">
      <c r="B245" s="15" t="s">
        <v>122</v>
      </c>
      <c r="C245" s="25">
        <f t="shared" ref="C245:F245" si="122">(1.645*1.14)*SQRT((C134*(1-C134))/$G23)*100</f>
        <v>2.5807588303166082</v>
      </c>
      <c r="D245" s="25">
        <f t="shared" si="122"/>
        <v>1.5338111698177876</v>
      </c>
      <c r="E245" s="25">
        <f t="shared" si="122"/>
        <v>2.543253369834682</v>
      </c>
      <c r="F245" s="25">
        <f t="shared" si="122"/>
        <v>0.24597565873247279</v>
      </c>
    </row>
    <row r="246" spans="2:6">
      <c r="B246" s="15" t="s">
        <v>123</v>
      </c>
      <c r="C246" s="25">
        <f t="shared" ref="C246:F246" si="123">(1.645*1.14)*SQRT((C135*(1-C135))/$G24)*100</f>
        <v>5.4683593167008198</v>
      </c>
      <c r="D246" s="25">
        <f t="shared" si="123"/>
        <v>3.0506747139378225</v>
      </c>
      <c r="E246" s="25">
        <f t="shared" si="123"/>
        <v>5.3683678035460334</v>
      </c>
      <c r="F246" s="25">
        <f t="shared" si="123"/>
        <v>1.2670062365884687</v>
      </c>
    </row>
    <row r="247" spans="2:6">
      <c r="B247" s="15" t="s">
        <v>124</v>
      </c>
      <c r="C247" s="25">
        <f t="shared" ref="C247:F247" si="124">(1.645*1.14)*SQRT((C136*(1-C136))/$G25)*100</f>
        <v>3.1302447185555171</v>
      </c>
      <c r="D247" s="25">
        <f t="shared" si="124"/>
        <v>1.9594493739371948</v>
      </c>
      <c r="E247" s="25">
        <f t="shared" si="124"/>
        <v>2.9961188308946616</v>
      </c>
      <c r="F247" s="25">
        <f t="shared" si="124"/>
        <v>0.55280925508972545</v>
      </c>
    </row>
    <row r="248" spans="2:6">
      <c r="B248" s="15" t="s">
        <v>125</v>
      </c>
      <c r="C248" s="25">
        <f t="shared" ref="C248:F248" si="125">(1.645*1.14)*SQRT((C137*(1-C137))/$G26)*100</f>
        <v>6.3728463213118856</v>
      </c>
      <c r="D248" s="25">
        <f t="shared" si="125"/>
        <v>3.8305541864392043</v>
      </c>
      <c r="E248" s="25">
        <f t="shared" si="125"/>
        <v>6.0572387920600894</v>
      </c>
      <c r="F248" s="25">
        <f t="shared" si="125"/>
        <v>0.8783533842068949</v>
      </c>
    </row>
    <row r="249" spans="2:6">
      <c r="B249" s="15" t="s">
        <v>126</v>
      </c>
      <c r="C249" s="25">
        <f t="shared" ref="C249:F249" si="126">(1.645*1.14)*SQRT((C138*(1-C138))/$G27)*100</f>
        <v>2.012358124675834</v>
      </c>
      <c r="D249" s="25">
        <f t="shared" si="126"/>
        <v>1.3469258444147747</v>
      </c>
      <c r="E249" s="25">
        <f t="shared" si="126"/>
        <v>1.9420372690281702</v>
      </c>
      <c r="F249" s="25">
        <f t="shared" si="126"/>
        <v>0</v>
      </c>
    </row>
    <row r="250" spans="2:6">
      <c r="B250" s="15" t="s">
        <v>127</v>
      </c>
      <c r="C250" s="25">
        <f t="shared" ref="C250:F250" si="127">(1.645*1.14)*SQRT((C139*(1-C139))/$G28)*100</f>
        <v>7.0264842000777925</v>
      </c>
      <c r="D250" s="25">
        <f t="shared" si="127"/>
        <v>3.9684352756650645</v>
      </c>
      <c r="E250" s="25">
        <f t="shared" si="127"/>
        <v>6.7014484475436884</v>
      </c>
      <c r="F250" s="25">
        <f t="shared" si="127"/>
        <v>1.5067865329141445</v>
      </c>
    </row>
    <row r="251" spans="2:6">
      <c r="B251" s="15" t="s">
        <v>128</v>
      </c>
      <c r="C251" s="25">
        <f t="shared" ref="C251:F251" si="128">(1.645*1.14)*SQRT((C140*(1-C140))/$G29)*100</f>
        <v>7.891471112033341</v>
      </c>
      <c r="D251" s="25">
        <f t="shared" si="128"/>
        <v>2.9207644972210529</v>
      </c>
      <c r="E251" s="25">
        <f t="shared" si="128"/>
        <v>7.8803350722582755</v>
      </c>
      <c r="F251" s="25">
        <f t="shared" si="128"/>
        <v>1.8675166504522289</v>
      </c>
    </row>
    <row r="252" spans="2:6">
      <c r="B252" s="15" t="s">
        <v>129</v>
      </c>
      <c r="C252" s="25">
        <f t="shared" ref="C252:F252" si="129">(1.645*1.14)*SQRT((C141*(1-C141))/$G30)*100</f>
        <v>2.6666980778641136</v>
      </c>
      <c r="D252" s="25">
        <f t="shared" si="129"/>
        <v>1.5383069408062404</v>
      </c>
      <c r="E252" s="25">
        <f t="shared" si="129"/>
        <v>2.6566690646065627</v>
      </c>
      <c r="F252" s="25">
        <f t="shared" si="129"/>
        <v>0.1524014250342535</v>
      </c>
    </row>
    <row r="253" spans="2:6">
      <c r="B253" s="15" t="s">
        <v>130</v>
      </c>
      <c r="C253" s="25">
        <f t="shared" ref="C253:F253" si="130">(1.645*1.14)*SQRT((C142*(1-C142))/$G31)*100</f>
        <v>2.5805756044175787</v>
      </c>
      <c r="D253" s="25">
        <f t="shared" si="130"/>
        <v>1.4099981850529308</v>
      </c>
      <c r="E253" s="25">
        <f t="shared" si="130"/>
        <v>2.495170550760085</v>
      </c>
      <c r="F253" s="25">
        <f t="shared" si="130"/>
        <v>0</v>
      </c>
    </row>
    <row r="254" spans="2:6">
      <c r="B254" s="15" t="s">
        <v>131</v>
      </c>
      <c r="C254" s="25">
        <f t="shared" ref="C254:F254" si="131">(1.645*1.14)*SQRT((C143*(1-C143))/$G32)*100</f>
        <v>2.9166406318046936</v>
      </c>
      <c r="D254" s="25">
        <f t="shared" si="131"/>
        <v>1.9789488073230972</v>
      </c>
      <c r="E254" s="25">
        <f t="shared" si="131"/>
        <v>2.7820088602922284</v>
      </c>
      <c r="F254" s="25">
        <f t="shared" si="131"/>
        <v>0.47867745323875999</v>
      </c>
    </row>
    <row r="255" spans="2:6">
      <c r="B255" s="15" t="s">
        <v>132</v>
      </c>
      <c r="C255" s="25">
        <f t="shared" ref="C255:F255" si="132">(1.645*1.14)*SQRT((C144*(1-C144))/$G33)*100</f>
        <v>1.2520298731529749</v>
      </c>
      <c r="D255" s="25">
        <f t="shared" si="132"/>
        <v>0.91396026692187116</v>
      </c>
      <c r="E255" s="25">
        <f t="shared" si="132"/>
        <v>1.2237450825140965</v>
      </c>
      <c r="F255" s="25">
        <f t="shared" si="132"/>
        <v>0.11662869693683296</v>
      </c>
    </row>
    <row r="256" spans="2:6">
      <c r="B256" s="15" t="s">
        <v>133</v>
      </c>
      <c r="C256" s="25">
        <f t="shared" ref="C256:F256" si="133">(1.645*1.14)*SQRT((C145*(1-C145))/$G34)*100</f>
        <v>2.0317218370504557</v>
      </c>
      <c r="D256" s="25">
        <f t="shared" si="133"/>
        <v>1.1127611359098475</v>
      </c>
      <c r="E256" s="25">
        <f t="shared" si="133"/>
        <v>1.9521886173930076</v>
      </c>
      <c r="F256" s="25">
        <f t="shared" si="133"/>
        <v>0.17988464317446243</v>
      </c>
    </row>
    <row r="257" spans="2:6">
      <c r="B257" s="15" t="s">
        <v>134</v>
      </c>
      <c r="C257" s="25">
        <f t="shared" ref="C257:F257" si="134">(1.645*1.14)*SQRT((C146*(1-C146))/$G35)*100</f>
        <v>2.354351356149226</v>
      </c>
      <c r="D257" s="25">
        <f t="shared" si="134"/>
        <v>1.1544172358436882</v>
      </c>
      <c r="E257" s="25">
        <f t="shared" si="134"/>
        <v>2.2865308256041086</v>
      </c>
      <c r="F257" s="25">
        <f t="shared" si="134"/>
        <v>0.17110148611894851</v>
      </c>
    </row>
    <row r="258" spans="2:6">
      <c r="B258" s="15" t="s">
        <v>135</v>
      </c>
      <c r="C258" s="25">
        <f t="shared" ref="C258:F258" si="135">(1.645*1.14)*SQRT((C147*(1-C147))/$G36)*100</f>
        <v>4.4880755713694631</v>
      </c>
      <c r="D258" s="25">
        <f t="shared" si="135"/>
        <v>2.5272017222670118</v>
      </c>
      <c r="E258" s="25">
        <f t="shared" si="135"/>
        <v>4.2979578808572976</v>
      </c>
      <c r="F258" s="25">
        <f t="shared" si="135"/>
        <v>0</v>
      </c>
    </row>
    <row r="259" spans="2:6">
      <c r="B259" s="15" t="s">
        <v>136</v>
      </c>
      <c r="C259" s="25">
        <f t="shared" ref="C259:F259" si="136">(1.645*1.14)*SQRT((C148*(1-C148))/$G37)*100</f>
        <v>3.0846350960202233</v>
      </c>
      <c r="D259" s="25">
        <f t="shared" si="136"/>
        <v>1.9283389949263521</v>
      </c>
      <c r="E259" s="25">
        <f t="shared" si="136"/>
        <v>3.0625462687241334</v>
      </c>
      <c r="F259" s="25">
        <f t="shared" si="136"/>
        <v>0.35324653148015117</v>
      </c>
    </row>
    <row r="260" spans="2:6">
      <c r="B260" s="15" t="s">
        <v>137</v>
      </c>
      <c r="C260" s="25">
        <f t="shared" ref="C260:F260" si="137">(1.645*1.14)*SQRT((C149*(1-C149))/$G38)*100</f>
        <v>1.9231154104190371</v>
      </c>
      <c r="D260" s="25">
        <f t="shared" si="137"/>
        <v>1.1571837083512559</v>
      </c>
      <c r="E260" s="25">
        <f t="shared" si="137"/>
        <v>1.8736507046154107</v>
      </c>
      <c r="F260" s="25">
        <f t="shared" si="137"/>
        <v>0.1366188406637745</v>
      </c>
    </row>
    <row r="261" spans="2:6">
      <c r="B261" s="15" t="s">
        <v>138</v>
      </c>
      <c r="C261" s="25">
        <f t="shared" ref="C261:F261" si="138">(1.645*1.14)*SQRT((C150*(1-C150))/$G39)*100</f>
        <v>3.9122800263693289</v>
      </c>
      <c r="D261" s="25">
        <f t="shared" si="138"/>
        <v>2.0590446643021121</v>
      </c>
      <c r="E261" s="25">
        <f t="shared" si="138"/>
        <v>3.8021004429114651</v>
      </c>
      <c r="F261" s="25">
        <f t="shared" si="138"/>
        <v>0.32986769023328882</v>
      </c>
    </row>
    <row r="262" spans="2:6">
      <c r="B262" s="15" t="s">
        <v>139</v>
      </c>
      <c r="C262" s="25">
        <f t="shared" ref="C262:F262" si="139">(1.645*1.14)*SQRT((C151*(1-C151))/$G40)*100</f>
        <v>1.9419496003265619</v>
      </c>
      <c r="D262" s="25">
        <f t="shared" si="139"/>
        <v>1.1287232759762762</v>
      </c>
      <c r="E262" s="25">
        <f t="shared" si="139"/>
        <v>1.8382195550793303</v>
      </c>
      <c r="F262" s="25">
        <f t="shared" si="139"/>
        <v>0.16632352833916836</v>
      </c>
    </row>
    <row r="263" spans="2:6">
      <c r="B263" s="15" t="s">
        <v>140</v>
      </c>
      <c r="C263" s="25">
        <f t="shared" ref="C263:F263" si="140">(1.645*1.14)*SQRT((C152*(1-C152))/$G41)*100</f>
        <v>2.1521267862945099</v>
      </c>
      <c r="D263" s="25">
        <f t="shared" si="140"/>
        <v>1.2519894554581399</v>
      </c>
      <c r="E263" s="25">
        <f t="shared" si="140"/>
        <v>2.0649792891233907</v>
      </c>
      <c r="F263" s="25">
        <f t="shared" si="140"/>
        <v>0.14159495771127661</v>
      </c>
    </row>
    <row r="264" spans="2:6">
      <c r="B264" s="15" t="s">
        <v>141</v>
      </c>
      <c r="C264" s="25">
        <f t="shared" ref="C264:F264" si="141">(1.645*1.14)*SQRT((C153*(1-C153))/$G42)*100</f>
        <v>2.0765406167382499</v>
      </c>
      <c r="D264" s="25">
        <f t="shared" si="141"/>
        <v>1.1698485634673956</v>
      </c>
      <c r="E264" s="25">
        <f t="shared" si="141"/>
        <v>2.0137574589424641</v>
      </c>
      <c r="F264" s="25">
        <f t="shared" si="141"/>
        <v>0.22628142890769176</v>
      </c>
    </row>
    <row r="265" spans="2:6">
      <c r="B265" s="15" t="s">
        <v>142</v>
      </c>
      <c r="C265" s="25">
        <f t="shared" ref="C265:F265" si="142">(1.645*1.14)*SQRT((C154*(1-C154))/$G43)*100</f>
        <v>3.3841236086153601</v>
      </c>
      <c r="D265" s="25">
        <f t="shared" si="142"/>
        <v>1.6736672287022383</v>
      </c>
      <c r="E265" s="25">
        <f t="shared" si="142"/>
        <v>3.3340426182492715</v>
      </c>
      <c r="F265" s="25">
        <f t="shared" si="142"/>
        <v>0</v>
      </c>
    </row>
    <row r="266" spans="2:6">
      <c r="B266" s="15" t="s">
        <v>143</v>
      </c>
      <c r="C266" s="25">
        <f t="shared" ref="C266:F266" si="143">(1.645*1.14)*SQRT((C155*(1-C155))/$G44)*100</f>
        <v>10.48070451780861</v>
      </c>
      <c r="D266" s="25">
        <f t="shared" si="143"/>
        <v>6.7034811333248348</v>
      </c>
      <c r="E266" s="25">
        <f t="shared" si="143"/>
        <v>9.9141326511960468</v>
      </c>
      <c r="F266" s="25">
        <f t="shared" si="143"/>
        <v>0</v>
      </c>
    </row>
    <row r="267" spans="2:6">
      <c r="B267" s="15" t="s">
        <v>144</v>
      </c>
      <c r="C267" s="25">
        <f t="shared" ref="C267:F267" si="144">(1.645*1.14)*SQRT((C156*(1-C156))/$G45)*100</f>
        <v>2.053392811919116</v>
      </c>
      <c r="D267" s="25">
        <f t="shared" si="144"/>
        <v>1.3391711532044654</v>
      </c>
      <c r="E267" s="25">
        <f t="shared" si="144"/>
        <v>2.0422236847839401</v>
      </c>
      <c r="F267" s="25">
        <f t="shared" si="144"/>
        <v>0.1283675585824319</v>
      </c>
    </row>
    <row r="268" spans="2:6">
      <c r="B268" s="15" t="s">
        <v>145</v>
      </c>
      <c r="C268" s="25">
        <f t="shared" ref="C268:F268" si="145">(1.645*1.14)*SQRT((C157*(1-C157))/$G46)*100</f>
        <v>1.5099345562581561</v>
      </c>
      <c r="D268" s="25">
        <f t="shared" si="145"/>
        <v>1.0362931718667443</v>
      </c>
      <c r="E268" s="25">
        <f t="shared" si="145"/>
        <v>1.4154597358852943</v>
      </c>
      <c r="F268" s="25">
        <f t="shared" si="145"/>
        <v>0.12942666531181246</v>
      </c>
    </row>
    <row r="269" spans="2:6">
      <c r="B269" s="15" t="s">
        <v>146</v>
      </c>
      <c r="C269" s="25">
        <f t="shared" ref="C269:F269" si="146">(1.645*1.14)*SQRT((C158*(1-C158))/$G47)*100</f>
        <v>1.9592703513546603</v>
      </c>
      <c r="D269" s="25">
        <f t="shared" si="146"/>
        <v>0.87446446009063328</v>
      </c>
      <c r="E269" s="25">
        <f t="shared" si="146"/>
        <v>1.8831786161496999</v>
      </c>
      <c r="F269" s="25">
        <f t="shared" si="146"/>
        <v>0.33930720196612629</v>
      </c>
    </row>
    <row r="270" spans="2:6">
      <c r="B270" s="15" t="s">
        <v>147</v>
      </c>
      <c r="C270" s="25">
        <f t="shared" ref="C270:F270" si="147">(1.645*1.14)*SQRT((C159*(1-C159))/$G48)*100</f>
        <v>3.3795855183910968</v>
      </c>
      <c r="D270" s="25">
        <f t="shared" si="147"/>
        <v>2.2172517082540524</v>
      </c>
      <c r="E270" s="25">
        <f t="shared" si="147"/>
        <v>3.1291747841131534</v>
      </c>
      <c r="F270" s="25">
        <f t="shared" si="147"/>
        <v>0.3536090128134653</v>
      </c>
    </row>
    <row r="271" spans="2:6">
      <c r="B271" s="15" t="s">
        <v>148</v>
      </c>
      <c r="C271" s="25">
        <f t="shared" ref="C271:F271" si="148">(1.645*1.14)*SQRT((C160*(1-C160))/$G49)*100</f>
        <v>2.9451097634008225</v>
      </c>
      <c r="D271" s="25">
        <f t="shared" si="148"/>
        <v>1.5727564090868107</v>
      </c>
      <c r="E271" s="25">
        <f t="shared" si="148"/>
        <v>2.763689609106279</v>
      </c>
      <c r="F271" s="25">
        <f t="shared" si="148"/>
        <v>0.40372161193036848</v>
      </c>
    </row>
    <row r="272" spans="2:6">
      <c r="B272" s="15" t="s">
        <v>149</v>
      </c>
      <c r="C272" s="25">
        <f t="shared" ref="C272:F272" si="149">(1.645*1.14)*SQRT((C161*(1-C161))/$G50)*100</f>
        <v>3.3987700817021835</v>
      </c>
      <c r="D272" s="25">
        <f t="shared" si="149"/>
        <v>2.1027790286567005</v>
      </c>
      <c r="E272" s="25">
        <f t="shared" si="149"/>
        <v>3.0409795340437631</v>
      </c>
      <c r="F272" s="25">
        <f t="shared" si="149"/>
        <v>0.67351806609981713</v>
      </c>
    </row>
    <row r="273" spans="2:6">
      <c r="B273" s="15" t="s">
        <v>150</v>
      </c>
      <c r="C273" s="25">
        <f t="shared" ref="C273:F273" si="150">(1.645*1.14)*SQRT((C162*(1-C162))/$G51)*100</f>
        <v>1.9115169338876181</v>
      </c>
      <c r="D273" s="25">
        <f t="shared" si="150"/>
        <v>1.210905082100957</v>
      </c>
      <c r="E273" s="25">
        <f t="shared" si="150"/>
        <v>1.8287060921386378</v>
      </c>
      <c r="F273" s="25">
        <f t="shared" si="150"/>
        <v>7.8349691964810009E-2</v>
      </c>
    </row>
    <row r="274" spans="2:6">
      <c r="B274" s="15" t="s">
        <v>151</v>
      </c>
      <c r="C274" s="25">
        <f t="shared" ref="C274:F274" si="151">(1.645*1.14)*SQRT((C163*(1-C163))/$G52)*100</f>
        <v>7.6397026077312677</v>
      </c>
      <c r="D274" s="25">
        <f t="shared" si="151"/>
        <v>4.8371073639666324</v>
      </c>
      <c r="E274" s="25">
        <f t="shared" si="151"/>
        <v>7.0240752067693384</v>
      </c>
      <c r="F274" s="25">
        <f t="shared" si="151"/>
        <v>0</v>
      </c>
    </row>
    <row r="275" spans="2:6">
      <c r="B275" s="15" t="s">
        <v>152</v>
      </c>
      <c r="C275" s="25">
        <f t="shared" ref="C275:F275" si="152">(1.645*1.14)*SQRT((C164*(1-C164))/$G53)*100</f>
        <v>1.6217250454302297</v>
      </c>
      <c r="D275" s="25">
        <f t="shared" si="152"/>
        <v>0.96321640070424508</v>
      </c>
      <c r="E275" s="25">
        <f t="shared" si="152"/>
        <v>1.5597953124916475</v>
      </c>
      <c r="F275" s="25">
        <f t="shared" si="152"/>
        <v>0.11307199129900743</v>
      </c>
    </row>
    <row r="276" spans="2:6">
      <c r="B276" s="15" t="s">
        <v>153</v>
      </c>
      <c r="C276" s="25">
        <f t="shared" ref="C276:F276" si="153">(1.645*1.14)*SQRT((C165*(1-C165))/$G54)*100</f>
        <v>1.2655304803060259</v>
      </c>
      <c r="D276" s="25">
        <f t="shared" si="153"/>
        <v>1.2707826054989591</v>
      </c>
      <c r="E276" s="25">
        <f t="shared" si="153"/>
        <v>1.4765895401158229</v>
      </c>
      <c r="F276" s="25">
        <f t="shared" si="153"/>
        <v>6.5791973419341856E-2</v>
      </c>
    </row>
    <row r="277" spans="2:6">
      <c r="B277" s="15" t="s">
        <v>154</v>
      </c>
      <c r="C277" s="25">
        <f t="shared" ref="C277:F277" si="154">(1.645*1.14)*SQRT((C166*(1-C166))/$G55)*100</f>
        <v>1.5745640224044857</v>
      </c>
      <c r="D277" s="25">
        <f t="shared" si="154"/>
        <v>1.2015901689755293</v>
      </c>
      <c r="E277" s="25">
        <f t="shared" si="154"/>
        <v>1.5341123880681009</v>
      </c>
      <c r="F277" s="25">
        <f t="shared" si="154"/>
        <v>9.2552044119333224E-2</v>
      </c>
    </row>
    <row r="278" spans="2:6">
      <c r="B278" s="15" t="s">
        <v>155</v>
      </c>
      <c r="C278" s="25">
        <f t="shared" ref="C278:F278" si="155">(1.645*1.14)*SQRT((C167*(1-C167))/$G56)*100</f>
        <v>2.1561329595972265</v>
      </c>
      <c r="D278" s="25">
        <f t="shared" si="155"/>
        <v>1.4853182921297741</v>
      </c>
      <c r="E278" s="25">
        <f t="shared" si="155"/>
        <v>2.0275907225439393</v>
      </c>
      <c r="F278" s="25">
        <f t="shared" si="155"/>
        <v>0.29790054427590201</v>
      </c>
    </row>
    <row r="279" spans="2:6">
      <c r="B279" s="15" t="s">
        <v>156</v>
      </c>
      <c r="C279" s="25">
        <f t="shared" ref="C279:F279" si="156">(1.645*1.14)*SQRT((C168*(1-C168))/$G57)*100</f>
        <v>1.9491090951225098</v>
      </c>
      <c r="D279" s="25">
        <f t="shared" si="156"/>
        <v>1.4204769050324357</v>
      </c>
      <c r="E279" s="25">
        <f t="shared" si="156"/>
        <v>1.8684069218276484</v>
      </c>
      <c r="F279" s="25">
        <f t="shared" si="156"/>
        <v>0.14039822034653127</v>
      </c>
    </row>
    <row r="280" spans="2:6">
      <c r="B280" s="15" t="s">
        <v>157</v>
      </c>
      <c r="C280" s="25">
        <f t="shared" ref="C280:F280" si="157">(1.645*1.14)*SQRT((C169*(1-C169))/$G58)*100</f>
        <v>3.4539953325646495</v>
      </c>
      <c r="D280" s="25">
        <f t="shared" si="157"/>
        <v>2.2957089781485958</v>
      </c>
      <c r="E280" s="25">
        <f t="shared" si="157"/>
        <v>3.1842898194321387</v>
      </c>
      <c r="F280" s="25">
        <f t="shared" si="157"/>
        <v>0</v>
      </c>
    </row>
    <row r="281" spans="2:6">
      <c r="B281" s="15" t="s">
        <v>158</v>
      </c>
      <c r="C281" s="25">
        <f t="shared" ref="C281:F281" si="158">(1.645*1.14)*SQRT((C170*(1-C170))/$G59)*100</f>
        <v>6.5607320230567705</v>
      </c>
      <c r="D281" s="25">
        <f t="shared" si="158"/>
        <v>2.8414991604578015</v>
      </c>
      <c r="E281" s="25">
        <f t="shared" si="158"/>
        <v>6.2217964766625924</v>
      </c>
      <c r="F281" s="25">
        <f t="shared" si="158"/>
        <v>1.0934553371761282</v>
      </c>
    </row>
    <row r="282" spans="2:6">
      <c r="B282" s="15" t="s">
        <v>159</v>
      </c>
      <c r="C282" s="25">
        <f t="shared" ref="C282:F282" si="159">(1.645*1.14)*SQRT((C171*(1-C171))/$G60)*100</f>
        <v>1.6477386722852101</v>
      </c>
      <c r="D282" s="25">
        <f t="shared" si="159"/>
        <v>1.0959408571472051</v>
      </c>
      <c r="E282" s="25">
        <f t="shared" si="159"/>
        <v>1.5972256210200493</v>
      </c>
      <c r="F282" s="25">
        <f t="shared" si="159"/>
        <v>5.7906436094488228E-2</v>
      </c>
    </row>
    <row r="283" spans="2:6">
      <c r="B283" s="15" t="s">
        <v>160</v>
      </c>
      <c r="C283" s="25">
        <f t="shared" ref="C283:F283" si="160">(1.645*1.14)*SQRT((C172*(1-C172))/$G61)*100</f>
        <v>2.114584760438599</v>
      </c>
      <c r="D283" s="25">
        <f t="shared" si="160"/>
        <v>0.93432617462546075</v>
      </c>
      <c r="E283" s="25">
        <f t="shared" si="160"/>
        <v>2.0747413011567026</v>
      </c>
      <c r="F283" s="25">
        <f t="shared" si="160"/>
        <v>0.16764448790366221</v>
      </c>
    </row>
    <row r="284" spans="2:6">
      <c r="B284" s="15" t="s">
        <v>161</v>
      </c>
      <c r="C284" s="25">
        <f t="shared" ref="C284:F284" si="161">(1.645*1.14)*SQRT((C173*(1-C173))/$G62)*100</f>
        <v>2.7230059763271854</v>
      </c>
      <c r="D284" s="25">
        <f t="shared" si="161"/>
        <v>1.3482823877008461</v>
      </c>
      <c r="E284" s="25">
        <f t="shared" si="161"/>
        <v>2.6686388666505931</v>
      </c>
      <c r="F284" s="25">
        <f t="shared" si="161"/>
        <v>0.38829108220068181</v>
      </c>
    </row>
    <row r="285" spans="2:6">
      <c r="B285" s="15" t="s">
        <v>162</v>
      </c>
      <c r="C285" s="25">
        <f t="shared" ref="C285:F285" si="162">(1.645*1.14)*SQRT((C174*(1-C174))/$G63)*100</f>
        <v>3.9610940109225417</v>
      </c>
      <c r="D285" s="25">
        <f t="shared" si="162"/>
        <v>2.3510877209611851</v>
      </c>
      <c r="E285" s="25">
        <f t="shared" si="162"/>
        <v>3.8241737038661849</v>
      </c>
      <c r="F285" s="25">
        <f t="shared" si="162"/>
        <v>0</v>
      </c>
    </row>
    <row r="286" spans="2:6">
      <c r="B286" s="15" t="s">
        <v>163</v>
      </c>
      <c r="C286" s="25">
        <f t="shared" ref="C286:F286" si="163">(1.645*1.14)*SQRT((C175*(1-C175))/$G64)*100</f>
        <v>2.4852808339741723</v>
      </c>
      <c r="D286" s="25">
        <f t="shared" si="163"/>
        <v>1.5831508795705926</v>
      </c>
      <c r="E286" s="25">
        <f t="shared" si="163"/>
        <v>2.4505192519378016</v>
      </c>
      <c r="F286" s="25">
        <f t="shared" si="163"/>
        <v>0.18676568429079424</v>
      </c>
    </row>
    <row r="287" spans="2:6">
      <c r="B287" s="15" t="s">
        <v>164</v>
      </c>
      <c r="C287" s="25">
        <f t="shared" ref="C287:F287" si="164">(1.645*1.14)*SQRT((C176*(1-C176))/$G65)*100</f>
        <v>4.5631270715062318</v>
      </c>
      <c r="D287" s="25">
        <f t="shared" si="164"/>
        <v>2.4846052496674194</v>
      </c>
      <c r="E287" s="25">
        <f t="shared" si="164"/>
        <v>4.4857627991415541</v>
      </c>
      <c r="F287" s="25">
        <f t="shared" si="164"/>
        <v>0</v>
      </c>
    </row>
    <row r="288" spans="2:6">
      <c r="B288" s="15" t="s">
        <v>165</v>
      </c>
      <c r="C288" s="25">
        <f t="shared" ref="C288:F288" si="165">(1.645*1.14)*SQRT((C177*(1-C177))/$G66)*100</f>
        <v>1.8054111977403542</v>
      </c>
      <c r="D288" s="25">
        <f t="shared" si="165"/>
        <v>0.98965322762673336</v>
      </c>
      <c r="E288" s="25">
        <f t="shared" si="165"/>
        <v>1.746734222050381</v>
      </c>
      <c r="F288" s="25">
        <f t="shared" si="165"/>
        <v>0.12185756271544325</v>
      </c>
    </row>
    <row r="289" spans="2:6">
      <c r="B289" s="15" t="s">
        <v>166</v>
      </c>
      <c r="C289" s="25">
        <f t="shared" ref="C289:F289" si="166">(1.645*1.14)*SQRT((C178*(1-C178))/$G67)*100</f>
        <v>1.8680524050942275</v>
      </c>
      <c r="D289" s="25">
        <f t="shared" si="166"/>
        <v>1.0886939122379469</v>
      </c>
      <c r="E289" s="25">
        <f t="shared" si="166"/>
        <v>1.8623841306183886</v>
      </c>
      <c r="F289" s="25">
        <f t="shared" si="166"/>
        <v>0.12963931871293055</v>
      </c>
    </row>
    <row r="290" spans="2:6">
      <c r="B290" s="15" t="s">
        <v>167</v>
      </c>
      <c r="C290" s="25">
        <f t="shared" ref="C290:F290" si="167">(1.645*1.14)*SQRT((C179*(1-C179))/$G68)*100</f>
        <v>6.1559738385459415</v>
      </c>
      <c r="D290" s="25">
        <f t="shared" si="167"/>
        <v>3.8176310420155644</v>
      </c>
      <c r="E290" s="25">
        <f t="shared" si="167"/>
        <v>5.9993500543054346</v>
      </c>
      <c r="F290" s="25">
        <f t="shared" si="167"/>
        <v>0.80657501749744653</v>
      </c>
    </row>
    <row r="291" spans="2:6">
      <c r="B291" s="15" t="s">
        <v>168</v>
      </c>
      <c r="C291" s="25">
        <f t="shared" ref="C291:F291" si="168">(1.645*1.14)*SQRT((C180*(1-C180))/$G69)*100</f>
        <v>6.3180659790196572</v>
      </c>
      <c r="D291" s="25">
        <f t="shared" si="168"/>
        <v>4.1519642112137358</v>
      </c>
      <c r="E291" s="25">
        <f t="shared" si="168"/>
        <v>6.3467219857106123</v>
      </c>
      <c r="F291" s="25">
        <f t="shared" si="168"/>
        <v>0</v>
      </c>
    </row>
    <row r="292" spans="2:6">
      <c r="B292" s="15" t="s">
        <v>169</v>
      </c>
      <c r="C292" s="25">
        <f t="shared" ref="C292:F292" si="169">(1.645*1.14)*SQRT((C181*(1-C181))/$G70)*100</f>
        <v>10.510468292585797</v>
      </c>
      <c r="D292" s="25">
        <f t="shared" si="169"/>
        <v>8.3971858405108168</v>
      </c>
      <c r="E292" s="25">
        <f t="shared" si="169"/>
        <v>10.948590825678348</v>
      </c>
      <c r="F292" s="25">
        <f t="shared" si="169"/>
        <v>0</v>
      </c>
    </row>
    <row r="293" spans="2:6">
      <c r="B293" s="15" t="s">
        <v>170</v>
      </c>
      <c r="C293" s="25">
        <f t="shared" ref="C293:F293" si="170">(1.645*1.14)*SQRT((C182*(1-C182))/$G71)*100</f>
        <v>7.4831098742153657</v>
      </c>
      <c r="D293" s="25">
        <f t="shared" si="170"/>
        <v>4.1245274395215175</v>
      </c>
      <c r="E293" s="25">
        <f t="shared" si="170"/>
        <v>7.371771532389773</v>
      </c>
      <c r="F293" s="25">
        <f t="shared" si="170"/>
        <v>0</v>
      </c>
    </row>
    <row r="294" spans="2:6">
      <c r="B294" s="15" t="s">
        <v>171</v>
      </c>
      <c r="C294" s="25">
        <f t="shared" ref="C294:F294" si="171">(1.645*1.14)*SQRT((C183*(1-C183))/$G72)*100</f>
        <v>6.1442347821137142</v>
      </c>
      <c r="D294" s="25">
        <f t="shared" si="171"/>
        <v>2.9551947812802406</v>
      </c>
      <c r="E294" s="25">
        <f t="shared" si="171"/>
        <v>5.933186631448871</v>
      </c>
      <c r="F294" s="25">
        <f t="shared" si="171"/>
        <v>0</v>
      </c>
    </row>
    <row r="295" spans="2:6">
      <c r="B295" s="15" t="s">
        <v>172</v>
      </c>
      <c r="C295" s="25">
        <f t="shared" ref="C295:F295" si="172">(1.645*1.14)*SQRT((C184*(1-C184))/$G73)*100</f>
        <v>4.4972895117974909</v>
      </c>
      <c r="D295" s="25">
        <f t="shared" si="172"/>
        <v>2.6952896301143574</v>
      </c>
      <c r="E295" s="25">
        <f t="shared" si="172"/>
        <v>4.3499095240594201</v>
      </c>
      <c r="F295" s="25">
        <f t="shared" si="172"/>
        <v>0</v>
      </c>
    </row>
    <row r="296" spans="2:6">
      <c r="B296" s="15" t="s">
        <v>173</v>
      </c>
      <c r="C296" s="25">
        <f t="shared" ref="C296:F296" si="173">(1.645*1.14)*SQRT((C185*(1-C185))/$G74)*100</f>
        <v>7.2775820038451666</v>
      </c>
      <c r="D296" s="25">
        <f t="shared" si="173"/>
        <v>2.2588894056060673</v>
      </c>
      <c r="E296" s="25">
        <f t="shared" si="173"/>
        <v>7.3130999405670138</v>
      </c>
      <c r="F296" s="25">
        <f t="shared" si="173"/>
        <v>1.1399840730259208</v>
      </c>
    </row>
    <row r="297" spans="2:6">
      <c r="B297" s="15" t="s">
        <v>174</v>
      </c>
      <c r="C297" s="25">
        <f t="shared" ref="C297:F297" si="174">(1.645*1.14)*SQRT((C186*(1-C186))/$G75)*100</f>
        <v>2.602079717728353</v>
      </c>
      <c r="D297" s="25">
        <f t="shared" si="174"/>
        <v>1.4014423501662165</v>
      </c>
      <c r="E297" s="25">
        <f t="shared" si="174"/>
        <v>2.6112485137545005</v>
      </c>
      <c r="F297" s="25">
        <f t="shared" si="174"/>
        <v>0.25247634942232378</v>
      </c>
    </row>
    <row r="298" spans="2:6">
      <c r="B298" s="15" t="s">
        <v>175</v>
      </c>
      <c r="C298" s="25">
        <f t="shared" ref="C298:F298" si="175">(1.645*1.14)*SQRT((C187*(1-C187))/$G76)*100</f>
        <v>6.4759074340844522</v>
      </c>
      <c r="D298" s="25">
        <f t="shared" si="175"/>
        <v>0</v>
      </c>
      <c r="E298" s="25">
        <f t="shared" si="175"/>
        <v>6.4759074340844522</v>
      </c>
      <c r="F298" s="25">
        <f t="shared" si="175"/>
        <v>0</v>
      </c>
    </row>
    <row r="299" spans="2:6">
      <c r="B299" s="15" t="s">
        <v>176</v>
      </c>
      <c r="C299" s="25">
        <f t="shared" ref="C299:F299" si="176">(1.645*1.14)*SQRT((C188*(1-C188))/$G77)*100</f>
        <v>1.1519124977336501</v>
      </c>
      <c r="D299" s="25">
        <f t="shared" si="176"/>
        <v>0.67509367581584512</v>
      </c>
      <c r="E299" s="25">
        <f t="shared" si="176"/>
        <v>1.1230044882575216</v>
      </c>
      <c r="F299" s="25">
        <f t="shared" si="176"/>
        <v>5.6655581360895373E-2</v>
      </c>
    </row>
    <row r="300" spans="2:6">
      <c r="B300" s="15" t="s">
        <v>177</v>
      </c>
      <c r="C300" s="25">
        <f t="shared" ref="C300:F300" si="177">(1.645*1.14)*SQRT((C189*(1-C189))/$G78)*100</f>
        <v>2.6953185544288201</v>
      </c>
      <c r="D300" s="25">
        <f t="shared" si="177"/>
        <v>1.8213466795188933</v>
      </c>
      <c r="E300" s="25">
        <f t="shared" si="177"/>
        <v>2.5869508519754207</v>
      </c>
      <c r="F300" s="25">
        <f t="shared" si="177"/>
        <v>0.26810626378695623</v>
      </c>
    </row>
    <row r="301" spans="2:6">
      <c r="B301" s="15" t="s">
        <v>178</v>
      </c>
      <c r="C301" s="25">
        <f t="shared" ref="C301:F301" si="178">(1.645*1.14)*SQRT((C190*(1-C190))/$G79)*100</f>
        <v>1.9007306545727223</v>
      </c>
      <c r="D301" s="25">
        <f t="shared" si="178"/>
        <v>1.3652983841768942</v>
      </c>
      <c r="E301" s="25">
        <f t="shared" si="178"/>
        <v>1.8744374523271565</v>
      </c>
      <c r="F301" s="25">
        <f t="shared" si="178"/>
        <v>0.13491642720391972</v>
      </c>
    </row>
    <row r="302" spans="2:6">
      <c r="B302" s="15" t="s">
        <v>179</v>
      </c>
      <c r="C302" s="25">
        <f t="shared" ref="C302:F302" si="179">(1.645*1.14)*SQRT((C191*(1-C191))/$G80)*100</f>
        <v>2.7534751538559981</v>
      </c>
      <c r="D302" s="25">
        <f t="shared" si="179"/>
        <v>1.9001519649817722</v>
      </c>
      <c r="E302" s="25">
        <f t="shared" si="179"/>
        <v>2.6278834788520071</v>
      </c>
      <c r="F302" s="25">
        <f t="shared" si="179"/>
        <v>0</v>
      </c>
    </row>
    <row r="303" spans="2:6">
      <c r="B303" s="15" t="s">
        <v>180</v>
      </c>
      <c r="C303" s="25">
        <f t="shared" ref="C303:F303" si="180">(1.645*1.14)*SQRT((C192*(1-C192))/$G81)*100</f>
        <v>1.9811523470711196</v>
      </c>
      <c r="D303" s="25">
        <f t="shared" si="180"/>
        <v>0.97862605962320082</v>
      </c>
      <c r="E303" s="25">
        <f t="shared" si="180"/>
        <v>1.9180223472854758</v>
      </c>
      <c r="F303" s="25">
        <f t="shared" si="180"/>
        <v>8.6359652349639868E-2</v>
      </c>
    </row>
    <row r="304" spans="2:6">
      <c r="B304" s="15" t="s">
        <v>181</v>
      </c>
      <c r="C304" s="25">
        <f t="shared" ref="C304:F304" si="181">(1.645*1.14)*SQRT((C193*(1-C193))/$G82)*100</f>
        <v>2.5699468956030977</v>
      </c>
      <c r="D304" s="25">
        <f t="shared" si="181"/>
        <v>1.5207252584030886</v>
      </c>
      <c r="E304" s="25">
        <f t="shared" si="181"/>
        <v>2.5154673840682369</v>
      </c>
      <c r="F304" s="25">
        <f t="shared" si="181"/>
        <v>0.54259682051992875</v>
      </c>
    </row>
    <row r="305" spans="2:6">
      <c r="B305" s="15" t="s">
        <v>182</v>
      </c>
      <c r="C305" s="25">
        <f t="shared" ref="C305:F305" si="182">(1.645*1.14)*SQRT((C194*(1-C194))/$G83)*100</f>
        <v>1.6434042642171791</v>
      </c>
      <c r="D305" s="25">
        <f t="shared" si="182"/>
        <v>0.8883963826085004</v>
      </c>
      <c r="E305" s="25">
        <f t="shared" si="182"/>
        <v>1.5902536241715521</v>
      </c>
      <c r="F305" s="25">
        <f t="shared" si="182"/>
        <v>0.20975488895465413</v>
      </c>
    </row>
    <row r="306" spans="2:6">
      <c r="B306" s="15" t="s">
        <v>183</v>
      </c>
      <c r="C306" s="25">
        <f t="shared" ref="C306:F306" si="183">(1.645*1.14)*SQRT((C195*(1-C195))/$G84)*100</f>
        <v>1.8311799249348935</v>
      </c>
      <c r="D306" s="25">
        <f t="shared" si="183"/>
        <v>0.9528814317648765</v>
      </c>
      <c r="E306" s="25">
        <f t="shared" si="183"/>
        <v>1.7831385807879618</v>
      </c>
      <c r="F306" s="25">
        <f t="shared" si="183"/>
        <v>0.21608890617188192</v>
      </c>
    </row>
    <row r="307" spans="2:6">
      <c r="B307" s="15" t="s">
        <v>184</v>
      </c>
      <c r="C307" s="25">
        <f t="shared" ref="C307:F307" si="184">(1.645*1.14)*SQRT((C196*(1-C196))/$G85)*100</f>
        <v>1.6310303594052826</v>
      </c>
      <c r="D307" s="25">
        <f t="shared" si="184"/>
        <v>0.81803076290075294</v>
      </c>
      <c r="E307" s="25">
        <f t="shared" si="184"/>
        <v>1.5931145091176859</v>
      </c>
      <c r="F307" s="25">
        <f t="shared" si="184"/>
        <v>5.7339854279973214E-2</v>
      </c>
    </row>
    <row r="308" spans="2:6">
      <c r="B308" s="15" t="s">
        <v>185</v>
      </c>
      <c r="C308" s="25">
        <f t="shared" ref="C308:F308" si="185">(1.645*1.14)*SQRT((C197*(1-C197))/$G86)*100</f>
        <v>4.9180627831976196</v>
      </c>
      <c r="D308" s="25">
        <f t="shared" si="185"/>
        <v>2.221891580303589</v>
      </c>
      <c r="E308" s="25">
        <f t="shared" si="185"/>
        <v>4.823886682390393</v>
      </c>
      <c r="F308" s="25">
        <f t="shared" si="185"/>
        <v>0</v>
      </c>
    </row>
    <row r="309" spans="2:6">
      <c r="B309" s="15" t="s">
        <v>186</v>
      </c>
      <c r="C309" s="25">
        <f t="shared" ref="C309:F309" si="186">(1.645*1.14)*SQRT((C198*(1-C198))/$G87)*100</f>
        <v>1.9930431788537137</v>
      </c>
      <c r="D309" s="25">
        <f t="shared" si="186"/>
        <v>0.97963693560317588</v>
      </c>
      <c r="E309" s="25">
        <f t="shared" si="186"/>
        <v>1.9554874198146048</v>
      </c>
      <c r="F309" s="25">
        <f t="shared" si="186"/>
        <v>0</v>
      </c>
    </row>
    <row r="310" spans="2:6">
      <c r="B310" s="15" t="s">
        <v>187</v>
      </c>
      <c r="C310" s="25">
        <f t="shared" ref="C310:F310" si="187">(1.645*1.14)*SQRT((C199*(1-C199))/$G88)*100</f>
        <v>2.0294435567404454</v>
      </c>
      <c r="D310" s="25">
        <f t="shared" si="187"/>
        <v>1.0445287659091327</v>
      </c>
      <c r="E310" s="25">
        <f t="shared" si="187"/>
        <v>1.9728196891245702</v>
      </c>
      <c r="F310" s="25">
        <f t="shared" si="187"/>
        <v>0.1779219602923062</v>
      </c>
    </row>
    <row r="311" spans="2:6">
      <c r="B311" s="15" t="s">
        <v>188</v>
      </c>
      <c r="C311" s="25">
        <f t="shared" ref="C311:F311" si="188">(1.645*1.14)*SQRT((C200*(1-C200))/$G89)*100</f>
        <v>2.003245419911674</v>
      </c>
      <c r="D311" s="25">
        <f t="shared" si="188"/>
        <v>1.0477460699756165</v>
      </c>
      <c r="E311" s="25">
        <f t="shared" si="188"/>
        <v>1.9404503707838874</v>
      </c>
      <c r="F311" s="25">
        <f t="shared" si="188"/>
        <v>0.15075945757303844</v>
      </c>
    </row>
    <row r="312" spans="2:6">
      <c r="B312" s="15" t="s">
        <v>189</v>
      </c>
      <c r="C312" s="25">
        <f t="shared" ref="C312:F312" si="189">(1.645*1.14)*SQRT((C201*(1-C201))/$G90)*100</f>
        <v>1.9014326112515574</v>
      </c>
      <c r="D312" s="25">
        <f t="shared" si="189"/>
        <v>0.9371610912523729</v>
      </c>
      <c r="E312" s="25">
        <f t="shared" si="189"/>
        <v>1.8022372288659383</v>
      </c>
      <c r="F312" s="25">
        <f t="shared" si="189"/>
        <v>0</v>
      </c>
    </row>
    <row r="313" spans="2:6">
      <c r="B313" s="15" t="s">
        <v>190</v>
      </c>
      <c r="C313" s="25">
        <f t="shared" ref="C313:F313" si="190">(1.645*1.14)*SQRT((C202*(1-C202))/$G91)*100</f>
        <v>1.2122889647861079</v>
      </c>
      <c r="D313" s="25">
        <f t="shared" si="190"/>
        <v>0.90551972249714785</v>
      </c>
      <c r="E313" s="25">
        <f t="shared" si="190"/>
        <v>1.1679027714370509</v>
      </c>
      <c r="F313" s="25">
        <f t="shared" si="190"/>
        <v>7.703381466179296E-2</v>
      </c>
    </row>
    <row r="314" spans="2:6">
      <c r="B314" s="15" t="s">
        <v>191</v>
      </c>
      <c r="C314" s="25">
        <f t="shared" ref="C314:F314" si="191">(1.645*1.14)*SQRT((C203*(1-C203))/$G92)*100</f>
        <v>2.0179457541276404</v>
      </c>
      <c r="D314" s="25">
        <f t="shared" si="191"/>
        <v>1.2568208307149304</v>
      </c>
      <c r="E314" s="25">
        <f t="shared" si="191"/>
        <v>1.8691802970522426</v>
      </c>
      <c r="F314" s="25">
        <f t="shared" si="191"/>
        <v>0.12911751457497625</v>
      </c>
    </row>
    <row r="315" spans="2:6">
      <c r="B315" s="15" t="s">
        <v>192</v>
      </c>
      <c r="C315" s="25">
        <f t="shared" ref="C315:F315" si="192">(1.645*1.14)*SQRT((C204*(1-C204))/$G93)*100</f>
        <v>1.7709504620104364</v>
      </c>
      <c r="D315" s="25">
        <f t="shared" si="192"/>
        <v>1.0719277095557924</v>
      </c>
      <c r="E315" s="25">
        <f t="shared" si="192"/>
        <v>1.6523372040477387</v>
      </c>
      <c r="F315" s="25">
        <f t="shared" si="192"/>
        <v>7.0328141798064431E-2</v>
      </c>
    </row>
    <row r="316" spans="2:6">
      <c r="B316" s="15" t="s">
        <v>193</v>
      </c>
      <c r="C316" s="25">
        <f t="shared" ref="C316:F316" si="193">(1.645*1.14)*SQRT((C205*(1-C205))/$G94)*100</f>
        <v>1.8233724143775702</v>
      </c>
      <c r="D316" s="25">
        <f t="shared" si="193"/>
        <v>1.1984302128694593</v>
      </c>
      <c r="E316" s="25">
        <f t="shared" si="193"/>
        <v>1.7443915500725105</v>
      </c>
      <c r="F316" s="25">
        <f t="shared" si="193"/>
        <v>0</v>
      </c>
    </row>
    <row r="317" spans="2:6">
      <c r="B317" s="15" t="s">
        <v>194</v>
      </c>
      <c r="C317" s="25">
        <f t="shared" ref="C317:F317" si="194">(1.645*1.14)*SQRT((C206*(1-C206))/$G95)*100</f>
        <v>2.9989366520240743</v>
      </c>
      <c r="D317" s="25">
        <f t="shared" si="194"/>
        <v>1.8396728411957775</v>
      </c>
      <c r="E317" s="25">
        <f t="shared" si="194"/>
        <v>2.8367123226646238</v>
      </c>
      <c r="F317" s="25">
        <f t="shared" si="194"/>
        <v>0</v>
      </c>
    </row>
    <row r="318" spans="2:6">
      <c r="B318" s="15" t="s">
        <v>195</v>
      </c>
      <c r="C318" s="25">
        <f t="shared" ref="C318:F318" si="195">(1.645*1.14)*SQRT((C207*(1-C207))/$G96)*100</f>
        <v>8.0565675106208534</v>
      </c>
      <c r="D318" s="25">
        <f t="shared" si="195"/>
        <v>3.9041835172248511</v>
      </c>
      <c r="E318" s="25">
        <f t="shared" si="195"/>
        <v>7.4447273395050848</v>
      </c>
      <c r="F318" s="25">
        <f t="shared" si="195"/>
        <v>0</v>
      </c>
    </row>
    <row r="319" spans="2:6">
      <c r="B319" s="15" t="s">
        <v>196</v>
      </c>
      <c r="C319" s="25">
        <f t="shared" ref="C319:F319" si="196">(1.645*1.14)*SQRT((C208*(1-C208))/$G97)*100</f>
        <v>2.4303370750462601</v>
      </c>
      <c r="D319" s="25">
        <f t="shared" si="196"/>
        <v>1.2943303265967245</v>
      </c>
      <c r="E319" s="25">
        <f t="shared" si="196"/>
        <v>2.3065837602894645</v>
      </c>
      <c r="F319" s="25">
        <f t="shared" si="196"/>
        <v>0.13428568843967659</v>
      </c>
    </row>
    <row r="320" spans="2:6">
      <c r="B320" s="15" t="s">
        <v>197</v>
      </c>
      <c r="C320" s="25">
        <f t="shared" ref="C320:F320" si="197">(1.645*1.14)*SQRT((C209*(1-C209))/$G98)*100</f>
        <v>2.2491798504725735</v>
      </c>
      <c r="D320" s="25">
        <f t="shared" si="197"/>
        <v>1.2304341802571668</v>
      </c>
      <c r="E320" s="25">
        <f t="shared" si="197"/>
        <v>2.165829553795783</v>
      </c>
      <c r="F320" s="25">
        <f t="shared" si="197"/>
        <v>0.32794179684351416</v>
      </c>
    </row>
    <row r="321" spans="2:6">
      <c r="B321" s="15" t="s">
        <v>198</v>
      </c>
      <c r="C321" s="25">
        <f t="shared" ref="C321:F321" si="198">(1.645*1.14)*SQRT((C210*(1-C210))/$G99)*100</f>
        <v>5.2057233470762156</v>
      </c>
      <c r="D321" s="25">
        <f t="shared" si="198"/>
        <v>2.5299471598036964</v>
      </c>
      <c r="E321" s="25">
        <f t="shared" si="198"/>
        <v>5.0640951458349948</v>
      </c>
      <c r="F321" s="25">
        <f t="shared" si="198"/>
        <v>1.1611085733206929</v>
      </c>
    </row>
    <row r="322" spans="2:6">
      <c r="B322" s="15" t="s">
        <v>199</v>
      </c>
      <c r="C322" s="25">
        <f t="shared" ref="C322:F322" si="199">(1.645*1.14)*SQRT((C211*(1-C211))/$G100)*100</f>
        <v>2.4039969281208737</v>
      </c>
      <c r="D322" s="25">
        <f t="shared" si="199"/>
        <v>1.2493295681087893</v>
      </c>
      <c r="E322" s="25">
        <f t="shared" si="199"/>
        <v>2.2737973464399337</v>
      </c>
      <c r="F322" s="25">
        <f t="shared" si="199"/>
        <v>0.35026697459914063</v>
      </c>
    </row>
    <row r="323" spans="2:6">
      <c r="B323" s="15" t="s">
        <v>200</v>
      </c>
      <c r="C323" s="25">
        <f t="shared" ref="C323:F323" si="200">(1.645*1.14)*SQRT((C212*(1-C212))/$G101)*100</f>
        <v>10.993495076905251</v>
      </c>
      <c r="D323" s="25">
        <f t="shared" si="200"/>
        <v>7.4045783011140394</v>
      </c>
      <c r="E323" s="25">
        <f t="shared" si="200"/>
        <v>11.073643125212385</v>
      </c>
      <c r="F323" s="25">
        <f t="shared" si="200"/>
        <v>0</v>
      </c>
    </row>
    <row r="324" spans="2:6">
      <c r="B324" s="15" t="s">
        <v>201</v>
      </c>
      <c r="C324" s="25">
        <f t="shared" ref="C324:F324" si="201">(1.645*1.14)*SQRT((C213*(1-C213))/$G102)*100</f>
        <v>3.6512438043905902</v>
      </c>
      <c r="D324" s="25">
        <f t="shared" si="201"/>
        <v>2.452597173264885</v>
      </c>
      <c r="E324" s="25">
        <f t="shared" si="201"/>
        <v>3.7099081195518471</v>
      </c>
      <c r="F324" s="25">
        <f t="shared" si="201"/>
        <v>0.41633671090320135</v>
      </c>
    </row>
    <row r="325" spans="2:6">
      <c r="B325" s="15" t="s">
        <v>202</v>
      </c>
      <c r="C325" s="25">
        <f t="shared" ref="C325:F325" si="202">(1.645*1.14)*SQRT((C214*(1-C214))/$G103)*100</f>
        <v>3.6579210135936879</v>
      </c>
      <c r="D325" s="25">
        <f t="shared" si="202"/>
        <v>2.3570295965527013</v>
      </c>
      <c r="E325" s="25">
        <f t="shared" si="202"/>
        <v>3.7683351714549778</v>
      </c>
      <c r="F325" s="25">
        <f t="shared" si="202"/>
        <v>0.42775230644595452</v>
      </c>
    </row>
    <row r="326" spans="2:6">
      <c r="B326" s="15" t="s">
        <v>203</v>
      </c>
      <c r="C326" s="25">
        <f t="shared" ref="C326:F326" si="203">(1.645*1.14)*SQRT((C215*(1-C215))/$G104)*100</f>
        <v>7.9643108136996643</v>
      </c>
      <c r="D326" s="25">
        <f t="shared" si="203"/>
        <v>3.5577971604520449</v>
      </c>
      <c r="E326" s="25">
        <f t="shared" si="203"/>
        <v>7.667399113850526</v>
      </c>
      <c r="F326" s="25">
        <f t="shared" si="203"/>
        <v>0</v>
      </c>
    </row>
    <row r="327" spans="2:6">
      <c r="B327" s="15" t="s">
        <v>204</v>
      </c>
      <c r="C327" s="25">
        <f t="shared" ref="C327:F327" si="204">(1.645*1.14)*SQRT((C216*(1-C216))/$G105)*100</f>
        <v>3.0112689132381338</v>
      </c>
      <c r="D327" s="25">
        <f t="shared" si="204"/>
        <v>1.3817324845827574</v>
      </c>
      <c r="E327" s="25">
        <f t="shared" si="204"/>
        <v>2.9064831674757632</v>
      </c>
      <c r="F327" s="25">
        <f t="shared" si="204"/>
        <v>0</v>
      </c>
    </row>
    <row r="328" spans="2:6">
      <c r="B328" s="15" t="s">
        <v>205</v>
      </c>
      <c r="C328" s="25">
        <f t="shared" ref="C328:F328" si="205">(1.645*1.14)*SQRT((C217*(1-C217))/$G106)*100</f>
        <v>1.8900990177540038</v>
      </c>
      <c r="D328" s="25">
        <f t="shared" si="205"/>
        <v>1.0061370475996823</v>
      </c>
      <c r="E328" s="25">
        <f t="shared" si="205"/>
        <v>1.7942396927795461</v>
      </c>
      <c r="F328" s="25">
        <f t="shared" si="205"/>
        <v>0.22754722655684975</v>
      </c>
    </row>
    <row r="329" spans="2:6">
      <c r="B329" s="15" t="s">
        <v>206</v>
      </c>
      <c r="C329" s="25">
        <f t="shared" ref="C329:F329" si="206">(1.645*1.14)*SQRT((C218*(1-C218))/$G107)*100</f>
        <v>2.4118261858717194</v>
      </c>
      <c r="D329" s="25">
        <f t="shared" si="206"/>
        <v>1.1116570603915021</v>
      </c>
      <c r="E329" s="25">
        <f t="shared" si="206"/>
        <v>2.3502031035050983</v>
      </c>
      <c r="F329" s="25">
        <f t="shared" si="206"/>
        <v>0.28361719397343904</v>
      </c>
    </row>
    <row r="330" spans="2:6">
      <c r="B330" s="15" t="s">
        <v>207</v>
      </c>
      <c r="C330" s="25">
        <f t="shared" ref="C330:F330" si="207">(1.645*1.14)*SQRT((C219*(1-C219))/$G108)*100</f>
        <v>3.0726035714480555</v>
      </c>
      <c r="D330" s="25">
        <f t="shared" si="207"/>
        <v>1.612490339971747</v>
      </c>
      <c r="E330" s="25">
        <f t="shared" si="207"/>
        <v>2.9136323832370534</v>
      </c>
      <c r="F330" s="25">
        <f t="shared" si="207"/>
        <v>0.55966838052222401</v>
      </c>
    </row>
    <row r="331" spans="2:6">
      <c r="B331" s="15" t="s">
        <v>208</v>
      </c>
      <c r="C331" s="25">
        <f t="shared" ref="C331:F331" si="208">(1.645*1.14)*SQRT((C220*(1-C220))/$G109)*100</f>
        <v>1.2966862014195499</v>
      </c>
      <c r="D331" s="25">
        <f t="shared" si="208"/>
        <v>0.83423060589583875</v>
      </c>
      <c r="E331" s="25">
        <f t="shared" si="208"/>
        <v>1.2143693492862297</v>
      </c>
      <c r="F331" s="25">
        <f t="shared" si="208"/>
        <v>0.14602243717328395</v>
      </c>
    </row>
    <row r="332" spans="2:6">
      <c r="B332" s="15" t="s">
        <v>209</v>
      </c>
      <c r="C332" s="25">
        <f t="shared" ref="C332:F332" si="209">(1.645*1.14)*SQRT((C221*(1-C221))/$G110)*100</f>
        <v>1.4622383664885643</v>
      </c>
      <c r="D332" s="25">
        <f t="shared" si="209"/>
        <v>0.81487442847153613</v>
      </c>
      <c r="E332" s="25">
        <f t="shared" si="209"/>
        <v>1.4179794520056777</v>
      </c>
      <c r="F332" s="25">
        <f t="shared" si="209"/>
        <v>7.9600887646252533E-2</v>
      </c>
    </row>
    <row r="333" spans="2:6">
      <c r="B333" s="15" t="s">
        <v>210</v>
      </c>
      <c r="C333" s="25">
        <f t="shared" ref="C333:F333" si="210">(1.645*1.14)*SQRT((C222*(1-C222))/$G111)*100</f>
        <v>4.1457203511074461</v>
      </c>
      <c r="D333" s="25">
        <f t="shared" si="210"/>
        <v>2.1554029191553172</v>
      </c>
      <c r="E333" s="25">
        <f t="shared" si="210"/>
        <v>4.013155605416558</v>
      </c>
      <c r="F333" s="25">
        <f t="shared" si="210"/>
        <v>0.52620217250567758</v>
      </c>
    </row>
    <row r="334" spans="2:6">
      <c r="B334" s="15" t="s">
        <v>211</v>
      </c>
      <c r="C334" s="25">
        <f t="shared" ref="C334:F334" si="211">(1.645*1.14)*SQRT((C223*(1-C223))/$G112)*100</f>
        <v>0.7292085550316656</v>
      </c>
      <c r="D334" s="25">
        <f t="shared" si="211"/>
        <v>0.55647657753126767</v>
      </c>
      <c r="E334" s="25">
        <f t="shared" si="211"/>
        <v>0.74292025560585806</v>
      </c>
      <c r="F334" s="25">
        <f t="shared" si="211"/>
        <v>7.1494331265245389E-2</v>
      </c>
    </row>
    <row r="335" spans="2:6">
      <c r="B335" s="15" t="s">
        <v>212</v>
      </c>
      <c r="C335" s="25">
        <f t="shared" ref="C335:F335" si="212">(1.645*1.14)*SQRT((C224*(1-C224))/$G113)*100</f>
        <v>1.6774174120190215</v>
      </c>
      <c r="D335" s="25">
        <f t="shared" si="212"/>
        <v>0.89501497789569207</v>
      </c>
      <c r="E335" s="25">
        <f t="shared" si="212"/>
        <v>1.5877992375345289</v>
      </c>
      <c r="F335" s="25">
        <f t="shared" si="212"/>
        <v>0.20191329240647937</v>
      </c>
    </row>
    <row r="336" spans="2:6">
      <c r="B336" s="15" t="s">
        <v>11</v>
      </c>
      <c r="C336" s="25">
        <f t="shared" ref="C336:F336" si="213">(1.645*1.14)*SQRT((C225*(1-C225))/$G114)*100</f>
        <v>0.21462354663908931</v>
      </c>
      <c r="D336" s="25">
        <f t="shared" si="213"/>
        <v>0.13925057176361064</v>
      </c>
      <c r="E336" s="25">
        <f t="shared" si="213"/>
        <v>0.20782149860211313</v>
      </c>
      <c r="F336" s="25">
        <f t="shared" si="213"/>
        <v>1.8856360886238113E-2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5163E-42BE-384B-BBF6-CFB31614E98A}">
  <dimension ref="A1:K121"/>
  <sheetViews>
    <sheetView zoomScaleNormal="100" workbookViewId="0">
      <selection activeCell="O33" sqref="A1:XFD1048576"/>
    </sheetView>
  </sheetViews>
  <sheetFormatPr baseColWidth="10" defaultRowHeight="12.75"/>
  <cols>
    <col min="1" max="2" width="12" style="15"/>
    <col min="3" max="11" width="10.6640625" style="16"/>
    <col min="12" max="16384" width="12" style="15"/>
  </cols>
  <sheetData>
    <row r="1" spans="1:11" s="9" customFormat="1">
      <c r="C1" s="10"/>
      <c r="D1" s="10"/>
      <c r="E1" s="10"/>
      <c r="F1" s="10"/>
      <c r="G1" s="10"/>
      <c r="H1" s="10"/>
      <c r="I1" s="10"/>
      <c r="J1" s="10"/>
      <c r="K1" s="10"/>
    </row>
    <row r="2" spans="1:11" s="11" customFormat="1"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>
      <c r="A3" s="13">
        <v>2015</v>
      </c>
      <c r="C3" s="12"/>
      <c r="D3" s="12"/>
      <c r="E3" s="12"/>
      <c r="F3" s="12"/>
      <c r="G3" s="12"/>
      <c r="H3" s="12"/>
      <c r="I3" s="12"/>
      <c r="J3" s="12"/>
      <c r="K3" s="12"/>
    </row>
    <row r="5" spans="1:11">
      <c r="A5" s="14" t="s">
        <v>12</v>
      </c>
    </row>
    <row r="7" spans="1:11">
      <c r="C7" s="16" t="s">
        <v>0</v>
      </c>
      <c r="D7" s="16" t="s">
        <v>1</v>
      </c>
      <c r="E7" s="16" t="s">
        <v>2</v>
      </c>
      <c r="F7" s="16" t="s">
        <v>3</v>
      </c>
      <c r="G7" s="16" t="s">
        <v>4</v>
      </c>
      <c r="H7" s="16" t="s">
        <v>5</v>
      </c>
      <c r="I7" s="16" t="s">
        <v>6</v>
      </c>
      <c r="J7" s="16" t="s">
        <v>7</v>
      </c>
      <c r="K7" s="16" t="s">
        <v>11</v>
      </c>
    </row>
    <row r="8" spans="1:11">
      <c r="C8" s="16" t="s">
        <v>25</v>
      </c>
      <c r="D8" s="16" t="s">
        <v>25</v>
      </c>
      <c r="E8" s="16" t="s">
        <v>25</v>
      </c>
      <c r="F8" s="16" t="s">
        <v>25</v>
      </c>
      <c r="G8" s="16" t="s">
        <v>25</v>
      </c>
      <c r="H8" s="16" t="s">
        <v>25</v>
      </c>
      <c r="I8" s="16" t="s">
        <v>25</v>
      </c>
      <c r="J8" s="16" t="s">
        <v>25</v>
      </c>
      <c r="K8" s="16" t="s">
        <v>25</v>
      </c>
    </row>
    <row r="9" spans="1:11">
      <c r="B9" s="15" t="s">
        <v>8</v>
      </c>
      <c r="C9" s="16">
        <v>18.190000000000001</v>
      </c>
      <c r="D9" s="16">
        <v>4.5999999999999996</v>
      </c>
      <c r="E9" s="16">
        <v>0.52</v>
      </c>
      <c r="F9" s="16">
        <v>8.31</v>
      </c>
      <c r="G9" s="16">
        <v>2</v>
      </c>
      <c r="H9" s="16">
        <v>1.93</v>
      </c>
      <c r="I9" s="16">
        <v>0.92</v>
      </c>
      <c r="J9" s="16">
        <v>0.28999999999999915</v>
      </c>
      <c r="K9" s="16">
        <v>36.76</v>
      </c>
    </row>
    <row r="10" spans="1:11">
      <c r="B10" s="15" t="s">
        <v>9</v>
      </c>
      <c r="C10" s="16">
        <v>17.440000000000001</v>
      </c>
      <c r="D10" s="16">
        <v>11.27</v>
      </c>
      <c r="E10" s="16">
        <v>0.47</v>
      </c>
      <c r="F10" s="16">
        <v>5.74</v>
      </c>
      <c r="G10" s="16">
        <v>1.71</v>
      </c>
      <c r="H10" s="16">
        <v>1.89</v>
      </c>
      <c r="I10" s="16">
        <v>0.9</v>
      </c>
      <c r="J10" s="16">
        <v>0.10999999999999943</v>
      </c>
      <c r="K10" s="16">
        <v>39.53</v>
      </c>
    </row>
    <row r="11" spans="1:11">
      <c r="B11" s="15" t="s">
        <v>10</v>
      </c>
      <c r="C11" s="16">
        <v>13.48</v>
      </c>
      <c r="D11" s="16">
        <v>10.86</v>
      </c>
      <c r="E11" s="16">
        <v>0.67</v>
      </c>
      <c r="F11" s="16">
        <v>5.42</v>
      </c>
      <c r="G11" s="16">
        <v>1.24</v>
      </c>
      <c r="H11" s="16">
        <v>2.13</v>
      </c>
      <c r="I11" s="16">
        <v>0.7</v>
      </c>
      <c r="J11" s="16">
        <v>2.0000000000003126E-2</v>
      </c>
      <c r="K11" s="16">
        <v>34.520000000000003</v>
      </c>
    </row>
    <row r="12" spans="1:11">
      <c r="B12" s="15" t="s">
        <v>11</v>
      </c>
      <c r="C12" s="16">
        <v>17.399999999999999</v>
      </c>
      <c r="D12" s="16">
        <v>6.46</v>
      </c>
      <c r="E12" s="16">
        <v>0.53</v>
      </c>
      <c r="F12" s="16">
        <v>7.53</v>
      </c>
      <c r="G12" s="16">
        <v>1.85</v>
      </c>
      <c r="H12" s="16">
        <v>1.96</v>
      </c>
      <c r="I12" s="16">
        <v>0.89</v>
      </c>
      <c r="J12" s="16">
        <v>0.20999999999999375</v>
      </c>
      <c r="K12" s="16">
        <v>36.83</v>
      </c>
    </row>
    <row r="14" spans="1:11">
      <c r="A14" s="14" t="s">
        <v>13</v>
      </c>
    </row>
    <row r="15" spans="1:11">
      <c r="A15" s="14"/>
    </row>
    <row r="16" spans="1:11">
      <c r="C16" s="16" t="s">
        <v>14</v>
      </c>
      <c r="D16" s="16" t="s">
        <v>15</v>
      </c>
      <c r="E16" s="16" t="s">
        <v>16</v>
      </c>
      <c r="F16" s="16" t="s">
        <v>17</v>
      </c>
      <c r="G16" s="16" t="s">
        <v>18</v>
      </c>
      <c r="H16" s="16" t="s">
        <v>19</v>
      </c>
      <c r="I16" s="16" t="s">
        <v>20</v>
      </c>
      <c r="J16" s="16" t="s">
        <v>21</v>
      </c>
      <c r="K16" s="16" t="s">
        <v>22</v>
      </c>
    </row>
    <row r="17" spans="1:11">
      <c r="C17" s="16" t="s">
        <v>23</v>
      </c>
      <c r="D17" s="16" t="s">
        <v>23</v>
      </c>
      <c r="E17" s="16" t="s">
        <v>23</v>
      </c>
      <c r="F17" s="16" t="s">
        <v>23</v>
      </c>
      <c r="G17" s="16" t="s">
        <v>23</v>
      </c>
      <c r="H17" s="16" t="s">
        <v>23</v>
      </c>
      <c r="I17" s="16" t="s">
        <v>23</v>
      </c>
      <c r="J17" s="16" t="s">
        <v>23</v>
      </c>
      <c r="K17" s="16" t="s">
        <v>23</v>
      </c>
    </row>
    <row r="18" spans="1:11">
      <c r="A18" s="15" t="s">
        <v>24</v>
      </c>
      <c r="B18" s="15" t="s">
        <v>8</v>
      </c>
      <c r="C18" s="16">
        <v>40.6</v>
      </c>
      <c r="D18" s="16">
        <v>21.27</v>
      </c>
      <c r="E18" s="16">
        <v>6.77</v>
      </c>
      <c r="F18" s="16">
        <v>35.61</v>
      </c>
      <c r="G18" s="16">
        <v>9.27</v>
      </c>
      <c r="H18" s="16">
        <v>3.08</v>
      </c>
      <c r="I18" s="16">
        <v>4.3499999999999996</v>
      </c>
      <c r="J18" s="16">
        <v>9.0500000000000007</v>
      </c>
      <c r="K18" s="16">
        <v>56.81</v>
      </c>
    </row>
    <row r="19" spans="1:11">
      <c r="B19" s="15" t="s">
        <v>9</v>
      </c>
      <c r="C19" s="16">
        <v>44.37</v>
      </c>
      <c r="D19" s="16">
        <v>37.03</v>
      </c>
      <c r="E19" s="16">
        <v>6.29</v>
      </c>
      <c r="F19" s="16">
        <v>31.15</v>
      </c>
      <c r="G19" s="16">
        <v>11.26</v>
      </c>
      <c r="H19" s="16">
        <v>3.49</v>
      </c>
      <c r="I19" s="16">
        <v>6.36</v>
      </c>
      <c r="J19" s="16">
        <v>3.42</v>
      </c>
      <c r="K19" s="16">
        <v>63.55</v>
      </c>
    </row>
    <row r="20" spans="1:11">
      <c r="B20" s="15" t="s">
        <v>10</v>
      </c>
      <c r="C20" s="16">
        <v>39.6</v>
      </c>
      <c r="D20" s="16">
        <v>37.340000000000003</v>
      </c>
      <c r="E20" s="16">
        <v>12.21</v>
      </c>
      <c r="F20" s="16">
        <v>30.95</v>
      </c>
      <c r="G20" s="16">
        <v>12.17</v>
      </c>
      <c r="H20" s="16">
        <v>4.09</v>
      </c>
      <c r="I20" s="16">
        <v>4.7699999999999996</v>
      </c>
      <c r="J20" s="16">
        <v>1.61</v>
      </c>
      <c r="K20" s="16">
        <v>62.21</v>
      </c>
    </row>
    <row r="21" spans="1:11">
      <c r="B21" s="15" t="s">
        <v>11</v>
      </c>
      <c r="C21" s="16">
        <v>41.04</v>
      </c>
      <c r="D21" s="16">
        <v>27</v>
      </c>
      <c r="E21" s="16">
        <v>7.74</v>
      </c>
      <c r="F21" s="16">
        <v>34.39</v>
      </c>
      <c r="G21" s="16">
        <v>10.039999999999999</v>
      </c>
      <c r="H21" s="16">
        <v>3.3</v>
      </c>
      <c r="I21" s="16">
        <v>4.75</v>
      </c>
      <c r="J21" s="16">
        <v>7.77</v>
      </c>
      <c r="K21" s="16">
        <v>58.64</v>
      </c>
    </row>
    <row r="23" spans="1:11">
      <c r="A23" s="14" t="s">
        <v>26</v>
      </c>
    </row>
    <row r="25" spans="1:11">
      <c r="C25" s="16" t="s">
        <v>27</v>
      </c>
      <c r="D25" s="16" t="s">
        <v>28</v>
      </c>
      <c r="E25" s="16" t="s">
        <v>29</v>
      </c>
      <c r="F25" s="16" t="s">
        <v>30</v>
      </c>
      <c r="G25" s="16" t="s">
        <v>31</v>
      </c>
      <c r="H25" s="16" t="s">
        <v>32</v>
      </c>
      <c r="I25" s="16" t="s">
        <v>33</v>
      </c>
      <c r="J25" s="16" t="s">
        <v>34</v>
      </c>
      <c r="K25" s="16" t="s">
        <v>35</v>
      </c>
    </row>
    <row r="26" spans="1:11">
      <c r="C26" s="16" t="s">
        <v>36</v>
      </c>
      <c r="D26" s="16" t="s">
        <v>36</v>
      </c>
      <c r="E26" s="16" t="s">
        <v>36</v>
      </c>
      <c r="F26" s="16" t="s">
        <v>36</v>
      </c>
      <c r="G26" s="16" t="s">
        <v>36</v>
      </c>
      <c r="H26" s="16" t="s">
        <v>36</v>
      </c>
      <c r="I26" s="16" t="s">
        <v>36</v>
      </c>
      <c r="J26" s="16" t="s">
        <v>36</v>
      </c>
      <c r="K26" s="16" t="s">
        <v>36</v>
      </c>
    </row>
    <row r="27" spans="1:11">
      <c r="A27" s="15" t="s">
        <v>24</v>
      </c>
      <c r="B27" s="15" t="s">
        <v>8</v>
      </c>
      <c r="C27" s="16">
        <v>16922</v>
      </c>
      <c r="D27" s="16">
        <v>6742</v>
      </c>
      <c r="E27" s="16">
        <v>913</v>
      </c>
      <c r="F27" s="16">
        <v>4549</v>
      </c>
      <c r="G27" s="16">
        <v>7216</v>
      </c>
      <c r="H27" s="16">
        <v>24441</v>
      </c>
      <c r="I27" s="16">
        <v>4440</v>
      </c>
      <c r="J27" s="16">
        <v>2998</v>
      </c>
      <c r="K27" s="16">
        <v>36698</v>
      </c>
    </row>
    <row r="28" spans="1:11">
      <c r="B28" s="15" t="s">
        <v>9</v>
      </c>
      <c r="C28" s="16">
        <v>2717</v>
      </c>
      <c r="D28" s="16">
        <v>1856</v>
      </c>
      <c r="E28" s="16">
        <v>128</v>
      </c>
      <c r="F28" s="16">
        <v>551</v>
      </c>
      <c r="G28" s="16">
        <v>893</v>
      </c>
      <c r="H28" s="16">
        <v>3854</v>
      </c>
      <c r="I28" s="16">
        <v>588</v>
      </c>
      <c r="J28" s="16">
        <v>471</v>
      </c>
      <c r="K28" s="16">
        <v>6099</v>
      </c>
    </row>
    <row r="29" spans="1:11">
      <c r="B29" s="15" t="s">
        <v>10</v>
      </c>
      <c r="C29" s="16">
        <v>2768</v>
      </c>
      <c r="D29" s="16">
        <v>2177</v>
      </c>
      <c r="E29" s="16">
        <v>113</v>
      </c>
      <c r="F29" s="16">
        <v>617</v>
      </c>
      <c r="G29" s="16">
        <v>738</v>
      </c>
      <c r="H29" s="16">
        <v>4903</v>
      </c>
      <c r="I29" s="16">
        <v>607</v>
      </c>
      <c r="J29" s="16">
        <v>360</v>
      </c>
      <c r="K29" s="16">
        <v>7644</v>
      </c>
    </row>
    <row r="30" spans="1:11">
      <c r="B30" s="15" t="s">
        <v>11</v>
      </c>
      <c r="C30" s="16">
        <v>22407</v>
      </c>
      <c r="D30" s="16">
        <v>10775</v>
      </c>
      <c r="E30" s="16">
        <v>1154</v>
      </c>
      <c r="F30" s="16">
        <v>5717</v>
      </c>
      <c r="G30" s="16">
        <v>8847</v>
      </c>
      <c r="H30" s="16">
        <v>33198</v>
      </c>
      <c r="I30" s="16">
        <v>5635</v>
      </c>
      <c r="J30" s="16">
        <v>3829</v>
      </c>
      <c r="K30" s="16">
        <v>50441</v>
      </c>
    </row>
    <row r="32" spans="1:11">
      <c r="A32" s="14" t="s">
        <v>37</v>
      </c>
    </row>
    <row r="34" spans="1:11">
      <c r="C34" s="16" t="s">
        <v>0</v>
      </c>
      <c r="D34" s="16" t="s">
        <v>1</v>
      </c>
      <c r="E34" s="16" t="s">
        <v>2</v>
      </c>
      <c r="F34" s="16" t="s">
        <v>3</v>
      </c>
      <c r="G34" s="16" t="s">
        <v>4</v>
      </c>
      <c r="H34" s="16" t="s">
        <v>5</v>
      </c>
      <c r="I34" s="16" t="s">
        <v>6</v>
      </c>
      <c r="J34" s="16" t="s">
        <v>7</v>
      </c>
      <c r="K34" s="16" t="s">
        <v>11</v>
      </c>
    </row>
    <row r="35" spans="1:11">
      <c r="C35" s="16" t="s">
        <v>38</v>
      </c>
      <c r="D35" s="16" t="s">
        <v>38</v>
      </c>
      <c r="E35" s="16" t="s">
        <v>38</v>
      </c>
      <c r="F35" s="16" t="s">
        <v>38</v>
      </c>
      <c r="G35" s="16" t="s">
        <v>38</v>
      </c>
      <c r="H35" s="16" t="s">
        <v>38</v>
      </c>
      <c r="I35" s="16" t="s">
        <v>38</v>
      </c>
      <c r="J35" s="16" t="s">
        <v>38</v>
      </c>
      <c r="K35" s="16" t="s">
        <v>38</v>
      </c>
    </row>
    <row r="36" spans="1:11">
      <c r="B36" s="15" t="s">
        <v>8</v>
      </c>
      <c r="C36" s="20">
        <f>((1.645*1.14)*C18)/((C27)^(1/2))</f>
        <v>0.58528978143844113</v>
      </c>
      <c r="D36" s="20">
        <f t="shared" ref="D36:K36" si="0">((1.645*1.14)*D18)/((D27)^(1/2))</f>
        <v>0.48578474143309597</v>
      </c>
      <c r="E36" s="20">
        <f t="shared" si="0"/>
        <v>0.42016902560353914</v>
      </c>
      <c r="F36" s="20">
        <f t="shared" si="0"/>
        <v>0.99011299116959717</v>
      </c>
      <c r="G36" s="20">
        <f t="shared" si="0"/>
        <v>0.20464551235589287</v>
      </c>
      <c r="H36" s="20">
        <f t="shared" si="0"/>
        <v>3.6945537105192584E-2</v>
      </c>
      <c r="I36" s="20">
        <f t="shared" si="0"/>
        <v>0.12242455258701887</v>
      </c>
      <c r="J36" s="20">
        <f t="shared" si="0"/>
        <v>0.30995847719837105</v>
      </c>
      <c r="K36" s="20">
        <f t="shared" si="0"/>
        <v>0.55612746626760801</v>
      </c>
    </row>
    <row r="37" spans="1:11">
      <c r="B37" s="15" t="s">
        <v>9</v>
      </c>
      <c r="C37" s="20">
        <f t="shared" ref="C37:K37" si="1">((1.645*1.14)*C19)/((C28)^(1/2))</f>
        <v>1.5963031223867448</v>
      </c>
      <c r="D37" s="20">
        <f t="shared" si="1"/>
        <v>1.6118902922896552</v>
      </c>
      <c r="E37" s="20">
        <f t="shared" si="1"/>
        <v>1.0425968638893679</v>
      </c>
      <c r="F37" s="20">
        <f t="shared" si="1"/>
        <v>2.4885880147355333</v>
      </c>
      <c r="G37" s="20">
        <f t="shared" si="1"/>
        <v>0.7066159148986102</v>
      </c>
      <c r="H37" s="20">
        <f t="shared" si="1"/>
        <v>0.10542420274758266</v>
      </c>
      <c r="I37" s="20">
        <f t="shared" si="1"/>
        <v>0.49185739602856443</v>
      </c>
      <c r="J37" s="20">
        <f t="shared" si="1"/>
        <v>0.29551967883531871</v>
      </c>
      <c r="K37" s="20">
        <f t="shared" si="1"/>
        <v>1.5260086375639752</v>
      </c>
    </row>
    <row r="38" spans="1:11">
      <c r="B38" s="15" t="s">
        <v>10</v>
      </c>
      <c r="C38" s="20">
        <f t="shared" ref="C38:K38" si="2">((1.645*1.14)*C20)/((C29)^(1/2))</f>
        <v>1.4115065462755081</v>
      </c>
      <c r="D38" s="20">
        <f t="shared" si="2"/>
        <v>1.5007759196323958</v>
      </c>
      <c r="E38" s="20">
        <f t="shared" si="2"/>
        <v>2.1540074241097869</v>
      </c>
      <c r="F38" s="20">
        <f t="shared" si="2"/>
        <v>2.3366239561160329</v>
      </c>
      <c r="G38" s="20">
        <f t="shared" si="2"/>
        <v>0.84010419037403461</v>
      </c>
      <c r="H38" s="20">
        <f t="shared" si="2"/>
        <v>0.10953757322069506</v>
      </c>
      <c r="I38" s="20">
        <f t="shared" si="2"/>
        <v>0.36307369673827611</v>
      </c>
      <c r="J38" s="20">
        <f t="shared" si="2"/>
        <v>0.15912755111238594</v>
      </c>
      <c r="K38" s="20">
        <f t="shared" si="2"/>
        <v>1.3343526294383283</v>
      </c>
    </row>
    <row r="39" spans="1:11">
      <c r="B39" s="15" t="s">
        <v>11</v>
      </c>
      <c r="C39" s="20">
        <f t="shared" ref="C39:K39" si="3">((1.645*1.14)*C21)/((C30)^(1/2))</f>
        <v>0.51414574814135261</v>
      </c>
      <c r="D39" s="20">
        <f t="shared" si="3"/>
        <v>0.48778212164906581</v>
      </c>
      <c r="E39" s="20">
        <f t="shared" si="3"/>
        <v>0.42727630560011454</v>
      </c>
      <c r="F39" s="20">
        <f t="shared" si="3"/>
        <v>0.85294069035022269</v>
      </c>
      <c r="G39" s="20">
        <f t="shared" si="3"/>
        <v>0.20017344007614646</v>
      </c>
      <c r="H39" s="20">
        <f t="shared" si="3"/>
        <v>3.3964774315958526E-2</v>
      </c>
      <c r="I39" s="20">
        <f t="shared" si="3"/>
        <v>0.11866356811060053</v>
      </c>
      <c r="J39" s="20">
        <f t="shared" si="3"/>
        <v>0.23547732262804266</v>
      </c>
      <c r="K39" s="20">
        <f t="shared" si="3"/>
        <v>0.48963547000297197</v>
      </c>
    </row>
    <row r="42" spans="1:11" s="9" customFormat="1">
      <c r="C42" s="10"/>
      <c r="D42" s="10"/>
      <c r="E42" s="10"/>
      <c r="F42" s="10"/>
      <c r="G42" s="10"/>
      <c r="H42" s="10"/>
      <c r="I42" s="10"/>
      <c r="J42" s="10"/>
      <c r="K42" s="10"/>
    </row>
    <row r="43" spans="1:11" s="11" customFormat="1">
      <c r="C43" s="12"/>
      <c r="D43" s="12"/>
      <c r="E43" s="12"/>
      <c r="F43" s="12"/>
      <c r="G43" s="12"/>
      <c r="H43" s="12"/>
      <c r="I43" s="12"/>
      <c r="J43" s="12"/>
      <c r="K43" s="12"/>
    </row>
    <row r="44" spans="1:11" s="11" customFormat="1">
      <c r="A44" s="13">
        <v>2010</v>
      </c>
      <c r="C44" s="12"/>
      <c r="D44" s="12"/>
      <c r="E44" s="12"/>
      <c r="F44" s="12"/>
      <c r="G44" s="12"/>
      <c r="H44" s="12"/>
      <c r="I44" s="12"/>
      <c r="J44" s="12"/>
      <c r="K44" s="12"/>
    </row>
    <row r="46" spans="1:11">
      <c r="A46" s="14" t="s">
        <v>12</v>
      </c>
    </row>
    <row r="48" spans="1:11">
      <c r="C48" s="16" t="s">
        <v>0</v>
      </c>
      <c r="D48" s="16" t="s">
        <v>1</v>
      </c>
      <c r="E48" s="16" t="s">
        <v>2</v>
      </c>
      <c r="F48" s="16" t="s">
        <v>3</v>
      </c>
      <c r="G48" s="16" t="s">
        <v>4</v>
      </c>
      <c r="H48" s="16" t="s">
        <v>5</v>
      </c>
      <c r="I48" s="16" t="s">
        <v>6</v>
      </c>
      <c r="J48" s="16" t="s">
        <v>7</v>
      </c>
      <c r="K48" s="16" t="s">
        <v>11</v>
      </c>
    </row>
    <row r="49" spans="1:11">
      <c r="C49" s="16" t="s">
        <v>25</v>
      </c>
      <c r="D49" s="16" t="s">
        <v>25</v>
      </c>
      <c r="E49" s="16" t="s">
        <v>25</v>
      </c>
      <c r="F49" s="16" t="s">
        <v>25</v>
      </c>
      <c r="G49" s="16" t="s">
        <v>25</v>
      </c>
      <c r="H49" s="16" t="s">
        <v>25</v>
      </c>
      <c r="I49" s="16" t="s">
        <v>25</v>
      </c>
      <c r="J49" s="16" t="s">
        <v>25</v>
      </c>
      <c r="K49" s="16" t="s">
        <v>25</v>
      </c>
    </row>
    <row r="50" spans="1:11">
      <c r="B50" s="15" t="s">
        <v>8</v>
      </c>
      <c r="C50" s="16">
        <v>18.190000000000001</v>
      </c>
      <c r="D50" s="16">
        <v>4.5999999999999996</v>
      </c>
      <c r="E50" s="16">
        <v>0.52</v>
      </c>
      <c r="F50" s="16">
        <v>8.31</v>
      </c>
      <c r="G50" s="16">
        <v>2</v>
      </c>
      <c r="H50" s="16">
        <v>1.93</v>
      </c>
      <c r="I50" s="16">
        <v>0.92</v>
      </c>
      <c r="J50" s="16">
        <v>0.28999999999999915</v>
      </c>
      <c r="K50" s="16">
        <v>36.76</v>
      </c>
    </row>
    <row r="51" spans="1:11">
      <c r="B51" s="15" t="s">
        <v>9</v>
      </c>
      <c r="C51" s="16">
        <v>17.440000000000001</v>
      </c>
      <c r="D51" s="16">
        <v>11.27</v>
      </c>
      <c r="E51" s="16">
        <v>0.47</v>
      </c>
      <c r="F51" s="16">
        <v>5.74</v>
      </c>
      <c r="G51" s="16">
        <v>1.71</v>
      </c>
      <c r="H51" s="16">
        <v>1.89</v>
      </c>
      <c r="I51" s="16">
        <v>0.9</v>
      </c>
      <c r="J51" s="16">
        <v>0.10999999999999943</v>
      </c>
      <c r="K51" s="16">
        <v>39.53</v>
      </c>
    </row>
    <row r="52" spans="1:11">
      <c r="B52" s="15" t="s">
        <v>10</v>
      </c>
      <c r="C52" s="16">
        <v>13.48</v>
      </c>
      <c r="D52" s="16">
        <v>10.86</v>
      </c>
      <c r="E52" s="16">
        <v>0.67</v>
      </c>
      <c r="F52" s="16">
        <v>5.42</v>
      </c>
      <c r="G52" s="16">
        <v>1.24</v>
      </c>
      <c r="H52" s="16">
        <v>2.13</v>
      </c>
      <c r="I52" s="16">
        <v>0.7</v>
      </c>
      <c r="J52" s="16">
        <v>2.0000000000003126E-2</v>
      </c>
      <c r="K52" s="16">
        <v>34.520000000000003</v>
      </c>
    </row>
    <row r="53" spans="1:11">
      <c r="B53" s="15" t="s">
        <v>11</v>
      </c>
      <c r="C53" s="16">
        <v>17.399999999999999</v>
      </c>
      <c r="D53" s="16">
        <v>6.46</v>
      </c>
      <c r="E53" s="16">
        <v>0.53</v>
      </c>
      <c r="F53" s="16">
        <v>7.53</v>
      </c>
      <c r="G53" s="16">
        <v>1.85</v>
      </c>
      <c r="H53" s="16">
        <v>1.96</v>
      </c>
      <c r="I53" s="16">
        <v>0.89</v>
      </c>
      <c r="J53" s="16">
        <v>0.20999999999999375</v>
      </c>
      <c r="K53" s="16">
        <v>36.83</v>
      </c>
    </row>
    <row r="55" spans="1:11">
      <c r="A55" s="14" t="s">
        <v>13</v>
      </c>
    </row>
    <row r="56" spans="1:11">
      <c r="A56" s="14"/>
    </row>
    <row r="57" spans="1:11">
      <c r="C57" s="16" t="s">
        <v>14</v>
      </c>
      <c r="D57" s="16" t="s">
        <v>15</v>
      </c>
      <c r="E57" s="16" t="s">
        <v>16</v>
      </c>
      <c r="F57" s="16" t="s">
        <v>17</v>
      </c>
      <c r="G57" s="16" t="s">
        <v>18</v>
      </c>
      <c r="H57" s="16" t="s">
        <v>19</v>
      </c>
      <c r="I57" s="16" t="s">
        <v>20</v>
      </c>
      <c r="J57" s="16" t="s">
        <v>21</v>
      </c>
      <c r="K57" s="16" t="s">
        <v>22</v>
      </c>
    </row>
    <row r="58" spans="1:11">
      <c r="C58" s="16" t="s">
        <v>23</v>
      </c>
      <c r="D58" s="16" t="s">
        <v>23</v>
      </c>
      <c r="E58" s="16" t="s">
        <v>23</v>
      </c>
      <c r="F58" s="16" t="s">
        <v>23</v>
      </c>
      <c r="G58" s="16" t="s">
        <v>23</v>
      </c>
      <c r="H58" s="16" t="s">
        <v>23</v>
      </c>
      <c r="I58" s="16" t="s">
        <v>23</v>
      </c>
      <c r="J58" s="16" t="s">
        <v>23</v>
      </c>
      <c r="K58" s="16" t="s">
        <v>23</v>
      </c>
    </row>
    <row r="59" spans="1:11">
      <c r="A59" s="15" t="s">
        <v>24</v>
      </c>
      <c r="B59" s="15" t="s">
        <v>8</v>
      </c>
      <c r="C59" s="16">
        <v>39.86</v>
      </c>
      <c r="D59" s="16">
        <v>22.9</v>
      </c>
      <c r="E59" s="16">
        <v>4.78</v>
      </c>
      <c r="F59" s="16">
        <v>33.04</v>
      </c>
      <c r="G59" s="16">
        <v>11.81</v>
      </c>
      <c r="H59" s="16">
        <v>3.48</v>
      </c>
      <c r="I59" s="16">
        <v>4.7</v>
      </c>
      <c r="J59" s="16">
        <v>9.6199999999999992</v>
      </c>
      <c r="K59" s="16">
        <v>56.5</v>
      </c>
    </row>
    <row r="60" spans="1:11">
      <c r="B60" s="15" t="s">
        <v>9</v>
      </c>
      <c r="C60" s="16">
        <v>44.43</v>
      </c>
      <c r="D60" s="16">
        <v>32.619999999999997</v>
      </c>
      <c r="E60" s="16">
        <v>6.14</v>
      </c>
      <c r="F60" s="16">
        <v>27.02</v>
      </c>
      <c r="G60" s="16">
        <v>13.71</v>
      </c>
      <c r="H60" s="16">
        <v>3.61</v>
      </c>
      <c r="I60" s="16">
        <v>5.13</v>
      </c>
      <c r="J60" s="16">
        <v>2.1800000000000002</v>
      </c>
      <c r="K60" s="16">
        <v>60.73</v>
      </c>
    </row>
    <row r="61" spans="1:11">
      <c r="B61" s="15" t="s">
        <v>10</v>
      </c>
      <c r="C61" s="16">
        <v>36.869999999999997</v>
      </c>
      <c r="D61" s="16">
        <v>35.659999999999997</v>
      </c>
      <c r="E61" s="16">
        <v>8.73</v>
      </c>
      <c r="F61" s="16">
        <v>27.58</v>
      </c>
      <c r="G61" s="16">
        <v>10.029999999999999</v>
      </c>
      <c r="H61" s="16">
        <v>4.0999999999999996</v>
      </c>
      <c r="I61" s="16">
        <v>5.53</v>
      </c>
      <c r="J61" s="16">
        <v>1.1499999999999999</v>
      </c>
      <c r="K61" s="16">
        <v>58.51</v>
      </c>
    </row>
    <row r="62" spans="1:11">
      <c r="B62" s="15" t="s">
        <v>11</v>
      </c>
      <c r="C62" s="16">
        <v>40.18</v>
      </c>
      <c r="D62" s="16">
        <v>26.73</v>
      </c>
      <c r="E62" s="16">
        <v>5.72</v>
      </c>
      <c r="F62" s="16">
        <v>31.54</v>
      </c>
      <c r="G62" s="16">
        <v>11.87</v>
      </c>
      <c r="H62" s="16">
        <v>3.59</v>
      </c>
      <c r="I62" s="16">
        <v>4.8899999999999997</v>
      </c>
      <c r="J62" s="16">
        <v>8.18</v>
      </c>
      <c r="K62" s="16">
        <v>57.45</v>
      </c>
    </row>
    <row r="64" spans="1:11">
      <c r="A64" s="14" t="s">
        <v>26</v>
      </c>
    </row>
    <row r="66" spans="1:11">
      <c r="C66" s="16" t="s">
        <v>27</v>
      </c>
      <c r="D66" s="16" t="s">
        <v>28</v>
      </c>
      <c r="E66" s="16" t="s">
        <v>29</v>
      </c>
      <c r="F66" s="16" t="s">
        <v>30</v>
      </c>
      <c r="G66" s="16" t="s">
        <v>31</v>
      </c>
      <c r="H66" s="16" t="s">
        <v>32</v>
      </c>
      <c r="I66" s="16" t="s">
        <v>33</v>
      </c>
      <c r="J66" s="16" t="s">
        <v>34</v>
      </c>
      <c r="K66" s="16" t="s">
        <v>35</v>
      </c>
    </row>
    <row r="67" spans="1:11">
      <c r="C67" s="16" t="s">
        <v>36</v>
      </c>
      <c r="D67" s="16" t="s">
        <v>36</v>
      </c>
      <c r="E67" s="16" t="s">
        <v>36</v>
      </c>
      <c r="F67" s="16" t="s">
        <v>36</v>
      </c>
      <c r="G67" s="16" t="s">
        <v>36</v>
      </c>
      <c r="H67" s="16" t="s">
        <v>36</v>
      </c>
      <c r="I67" s="16" t="s">
        <v>36</v>
      </c>
      <c r="J67" s="16" t="s">
        <v>36</v>
      </c>
      <c r="K67" s="16" t="s">
        <v>36</v>
      </c>
    </row>
    <row r="68" spans="1:11">
      <c r="A68" s="15" t="s">
        <v>24</v>
      </c>
      <c r="B68" s="15" t="s">
        <v>8</v>
      </c>
      <c r="C68" s="12">
        <v>18037</v>
      </c>
      <c r="D68" s="12">
        <v>7348</v>
      </c>
      <c r="E68" s="12">
        <v>1169</v>
      </c>
      <c r="F68" s="12">
        <v>5242</v>
      </c>
      <c r="G68" s="12">
        <v>8527</v>
      </c>
      <c r="H68" s="12">
        <v>28677</v>
      </c>
      <c r="I68" s="12">
        <v>4642</v>
      </c>
      <c r="J68" s="12">
        <v>3922</v>
      </c>
      <c r="K68" s="12">
        <v>40507</v>
      </c>
    </row>
    <row r="69" spans="1:11">
      <c r="B69" s="15" t="s">
        <v>9</v>
      </c>
      <c r="C69" s="12">
        <v>3379</v>
      </c>
      <c r="D69" s="12">
        <v>2310</v>
      </c>
      <c r="E69" s="12">
        <v>201</v>
      </c>
      <c r="F69" s="12">
        <v>715</v>
      </c>
      <c r="G69" s="12">
        <v>1106</v>
      </c>
      <c r="H69" s="12">
        <v>5072</v>
      </c>
      <c r="I69" s="12">
        <v>663</v>
      </c>
      <c r="J69" s="12">
        <v>638</v>
      </c>
      <c r="K69" s="12">
        <v>7658</v>
      </c>
    </row>
    <row r="70" spans="1:11">
      <c r="B70" s="15" t="s">
        <v>10</v>
      </c>
      <c r="C70" s="12">
        <v>2379</v>
      </c>
      <c r="D70" s="12">
        <v>1792</v>
      </c>
      <c r="E70" s="12">
        <v>115</v>
      </c>
      <c r="F70" s="12">
        <v>481</v>
      </c>
      <c r="G70" s="12">
        <v>620</v>
      </c>
      <c r="H70" s="12">
        <v>4680</v>
      </c>
      <c r="I70" s="12">
        <v>574</v>
      </c>
      <c r="J70" s="12">
        <v>346</v>
      </c>
      <c r="K70" s="12">
        <v>6833</v>
      </c>
    </row>
    <row r="71" spans="1:11">
      <c r="B71" s="15" t="s">
        <v>11</v>
      </c>
      <c r="C71" s="12">
        <v>23795</v>
      </c>
      <c r="D71" s="12">
        <v>11450</v>
      </c>
      <c r="E71" s="12">
        <v>1485</v>
      </c>
      <c r="F71" s="12">
        <v>6437</v>
      </c>
      <c r="G71" s="12">
        <v>10253</v>
      </c>
      <c r="H71" s="12">
        <v>38429</v>
      </c>
      <c r="I71" s="12">
        <v>5879</v>
      </c>
      <c r="J71" s="12">
        <v>4907</v>
      </c>
      <c r="K71" s="12">
        <v>54998</v>
      </c>
    </row>
    <row r="73" spans="1:11">
      <c r="A73" s="14" t="s">
        <v>37</v>
      </c>
    </row>
    <row r="75" spans="1:11">
      <c r="C75" s="16" t="s">
        <v>0</v>
      </c>
      <c r="D75" s="16" t="s">
        <v>1</v>
      </c>
      <c r="E75" s="16" t="s">
        <v>2</v>
      </c>
      <c r="F75" s="16" t="s">
        <v>3</v>
      </c>
      <c r="G75" s="16" t="s">
        <v>4</v>
      </c>
      <c r="H75" s="16" t="s">
        <v>5</v>
      </c>
      <c r="I75" s="16" t="s">
        <v>6</v>
      </c>
      <c r="J75" s="16" t="s">
        <v>7</v>
      </c>
      <c r="K75" s="16" t="s">
        <v>11</v>
      </c>
    </row>
    <row r="76" spans="1:11">
      <c r="C76" s="16" t="s">
        <v>38</v>
      </c>
      <c r="D76" s="16" t="s">
        <v>38</v>
      </c>
      <c r="E76" s="16" t="s">
        <v>38</v>
      </c>
      <c r="F76" s="16" t="s">
        <v>38</v>
      </c>
      <c r="G76" s="16" t="s">
        <v>38</v>
      </c>
      <c r="H76" s="16" t="s">
        <v>38</v>
      </c>
      <c r="I76" s="16" t="s">
        <v>38</v>
      </c>
      <c r="J76" s="16" t="s">
        <v>38</v>
      </c>
      <c r="K76" s="16" t="s">
        <v>38</v>
      </c>
    </row>
    <row r="77" spans="1:11">
      <c r="B77" s="15" t="s">
        <v>8</v>
      </c>
      <c r="C77" s="20">
        <f>((1.645*1.14)*C59)/((C68)^(1/2))</f>
        <v>0.55657781991170086</v>
      </c>
      <c r="D77" s="20">
        <f t="shared" ref="D77:K77" si="4">((1.645*1.14)*D59)/((D68)^(1/2))</f>
        <v>0.50098146931147181</v>
      </c>
      <c r="E77" s="20">
        <f t="shared" si="4"/>
        <v>0.26217507122056627</v>
      </c>
      <c r="F77" s="20">
        <f t="shared" si="4"/>
        <v>0.85578029828524482</v>
      </c>
      <c r="G77" s="20">
        <f t="shared" si="4"/>
        <v>0.23984049936894589</v>
      </c>
      <c r="H77" s="20">
        <f t="shared" si="4"/>
        <v>3.8537464653962829E-2</v>
      </c>
      <c r="I77" s="20">
        <f t="shared" si="4"/>
        <v>0.12936477678844557</v>
      </c>
      <c r="J77" s="20">
        <f t="shared" si="4"/>
        <v>0.2880660191153121</v>
      </c>
      <c r="K77" s="20">
        <f t="shared" si="4"/>
        <v>0.52644640152787403</v>
      </c>
    </row>
    <row r="78" spans="1:11">
      <c r="B78" s="15" t="s">
        <v>9</v>
      </c>
      <c r="C78" s="20">
        <f t="shared" ref="C78:K78" si="5">((1.645*1.14)*C60)/((C69)^(1/2))</f>
        <v>1.4333523769888148</v>
      </c>
      <c r="D78" s="20">
        <f t="shared" si="5"/>
        <v>1.2727664545472159</v>
      </c>
      <c r="E78" s="20">
        <f t="shared" si="5"/>
        <v>0.8121590649196524</v>
      </c>
      <c r="F78" s="20">
        <f t="shared" si="5"/>
        <v>1.8949732224641787</v>
      </c>
      <c r="G78" s="20">
        <f t="shared" si="5"/>
        <v>0.77309104895508574</v>
      </c>
      <c r="H78" s="20">
        <f t="shared" si="5"/>
        <v>9.5057925690450296E-2</v>
      </c>
      <c r="I78" s="20">
        <f t="shared" si="5"/>
        <v>0.37362106541003709</v>
      </c>
      <c r="J78" s="20">
        <f t="shared" si="5"/>
        <v>0.1618515667742097</v>
      </c>
      <c r="K78" s="20">
        <f t="shared" si="5"/>
        <v>1.3014166351683425</v>
      </c>
    </row>
    <row r="79" spans="1:11">
      <c r="B79" s="15" t="s">
        <v>10</v>
      </c>
      <c r="C79" s="20">
        <f t="shared" ref="C79:K79" si="6">((1.645*1.14)*C61)/((C70)^(1/2))</f>
        <v>1.4175770391055922</v>
      </c>
      <c r="D79" s="20">
        <f t="shared" si="6"/>
        <v>1.5797308150319813</v>
      </c>
      <c r="E79" s="20">
        <f t="shared" si="6"/>
        <v>1.5266380309976419</v>
      </c>
      <c r="F79" s="20">
        <f t="shared" si="6"/>
        <v>2.3582643037450755</v>
      </c>
      <c r="G79" s="20">
        <f t="shared" si="6"/>
        <v>0.75539801955666419</v>
      </c>
      <c r="H79" s="20">
        <f t="shared" si="6"/>
        <v>0.11239103841310889</v>
      </c>
      <c r="I79" s="20">
        <f t="shared" si="6"/>
        <v>0.43285250851090484</v>
      </c>
      <c r="J79" s="20">
        <f t="shared" si="6"/>
        <v>0.11593926546916233</v>
      </c>
      <c r="K79" s="20">
        <f t="shared" si="6"/>
        <v>1.3273796077137145</v>
      </c>
    </row>
    <row r="80" spans="1:11">
      <c r="B80" s="15" t="s">
        <v>11</v>
      </c>
      <c r="C80" s="20">
        <f t="shared" ref="C80:K80" si="7">((1.645*1.14)*C62)/((C71)^(1/2))</f>
        <v>0.4884699272693877</v>
      </c>
      <c r="D80" s="20">
        <f t="shared" si="7"/>
        <v>0.46845401878809995</v>
      </c>
      <c r="E80" s="20">
        <f t="shared" si="7"/>
        <v>0.2783579026773505</v>
      </c>
      <c r="F80" s="20">
        <f t="shared" si="7"/>
        <v>0.73720910102519122</v>
      </c>
      <c r="G80" s="20">
        <f t="shared" si="7"/>
        <v>0.21983457284578642</v>
      </c>
      <c r="H80" s="20">
        <f t="shared" si="7"/>
        <v>3.4342796821704637E-2</v>
      </c>
      <c r="I80" s="20">
        <f t="shared" si="7"/>
        <v>0.11959909204509621</v>
      </c>
      <c r="J80" s="20">
        <f t="shared" si="7"/>
        <v>0.21898583736860364</v>
      </c>
      <c r="K80" s="20">
        <f t="shared" si="7"/>
        <v>0.45939613631850462</v>
      </c>
    </row>
    <row r="83" spans="1:11" s="9" customFormat="1">
      <c r="C83" s="10"/>
      <c r="D83" s="10"/>
      <c r="E83" s="10"/>
      <c r="F83" s="10"/>
      <c r="G83" s="10"/>
      <c r="H83" s="10"/>
      <c r="I83" s="10"/>
      <c r="J83" s="10"/>
      <c r="K83" s="10"/>
    </row>
    <row r="84" spans="1:11" s="11" customFormat="1">
      <c r="C84" s="12"/>
      <c r="D84" s="12"/>
      <c r="E84" s="12"/>
      <c r="F84" s="12"/>
      <c r="G84" s="12"/>
      <c r="H84" s="12"/>
      <c r="I84" s="12"/>
      <c r="J84" s="12"/>
      <c r="K84" s="12"/>
    </row>
    <row r="85" spans="1:11" s="11" customFormat="1">
      <c r="A85" s="13">
        <v>2005</v>
      </c>
      <c r="C85" s="12"/>
      <c r="D85" s="12"/>
      <c r="E85" s="12"/>
      <c r="F85" s="12"/>
      <c r="G85" s="12"/>
      <c r="H85" s="12"/>
      <c r="I85" s="12"/>
      <c r="J85" s="12"/>
      <c r="K85" s="12"/>
    </row>
    <row r="87" spans="1:11">
      <c r="A87" s="14" t="s">
        <v>12</v>
      </c>
    </row>
    <row r="89" spans="1:11">
      <c r="C89" s="16" t="s">
        <v>0</v>
      </c>
      <c r="D89" s="16" t="s">
        <v>1</v>
      </c>
      <c r="E89" s="16" t="s">
        <v>2</v>
      </c>
      <c r="F89" s="16" t="s">
        <v>3</v>
      </c>
      <c r="G89" s="16" t="s">
        <v>4</v>
      </c>
      <c r="H89" s="16" t="s">
        <v>5</v>
      </c>
      <c r="I89" s="16" t="s">
        <v>6</v>
      </c>
      <c r="J89" s="16" t="s">
        <v>7</v>
      </c>
      <c r="K89" s="16" t="s">
        <v>11</v>
      </c>
    </row>
    <row r="90" spans="1:11">
      <c r="C90" s="16" t="s">
        <v>25</v>
      </c>
      <c r="D90" s="16" t="s">
        <v>25</v>
      </c>
      <c r="E90" s="16" t="s">
        <v>25</v>
      </c>
      <c r="F90" s="16" t="s">
        <v>25</v>
      </c>
      <c r="G90" s="16" t="s">
        <v>25</v>
      </c>
      <c r="H90" s="16" t="s">
        <v>25</v>
      </c>
      <c r="I90" s="16" t="s">
        <v>25</v>
      </c>
      <c r="J90" s="16" t="s">
        <v>25</v>
      </c>
      <c r="K90" s="16" t="s">
        <v>25</v>
      </c>
    </row>
    <row r="91" spans="1:11">
      <c r="B91" s="15" t="s">
        <v>8</v>
      </c>
      <c r="C91" s="16">
        <v>18.190000000000001</v>
      </c>
      <c r="D91" s="16">
        <v>4.5999999999999996</v>
      </c>
      <c r="E91" s="16">
        <v>0.52</v>
      </c>
      <c r="F91" s="16">
        <v>8.31</v>
      </c>
      <c r="G91" s="16">
        <v>2</v>
      </c>
      <c r="H91" s="16">
        <v>1.93</v>
      </c>
      <c r="I91" s="16">
        <v>0.92</v>
      </c>
      <c r="J91" s="16">
        <v>0.28999999999999915</v>
      </c>
      <c r="K91" s="16">
        <v>36.76</v>
      </c>
    </row>
    <row r="92" spans="1:11">
      <c r="B92" s="15" t="s">
        <v>9</v>
      </c>
      <c r="C92" s="16">
        <v>17.440000000000001</v>
      </c>
      <c r="D92" s="16">
        <v>11.27</v>
      </c>
      <c r="E92" s="16">
        <v>0.47</v>
      </c>
      <c r="F92" s="16">
        <v>5.74</v>
      </c>
      <c r="G92" s="16">
        <v>1.71</v>
      </c>
      <c r="H92" s="16">
        <v>1.89</v>
      </c>
      <c r="I92" s="16">
        <v>0.9</v>
      </c>
      <c r="J92" s="16">
        <v>0.10999999999999943</v>
      </c>
      <c r="K92" s="16">
        <v>39.53</v>
      </c>
    </row>
    <row r="93" spans="1:11">
      <c r="B93" s="15" t="s">
        <v>10</v>
      </c>
      <c r="C93" s="16">
        <v>13.48</v>
      </c>
      <c r="D93" s="16">
        <v>10.86</v>
      </c>
      <c r="E93" s="16">
        <v>0.67</v>
      </c>
      <c r="F93" s="16">
        <v>5.42</v>
      </c>
      <c r="G93" s="16">
        <v>1.24</v>
      </c>
      <c r="H93" s="16">
        <v>2.13</v>
      </c>
      <c r="I93" s="16">
        <v>0.7</v>
      </c>
      <c r="J93" s="16">
        <v>2.0000000000003126E-2</v>
      </c>
      <c r="K93" s="16">
        <v>34.520000000000003</v>
      </c>
    </row>
    <row r="94" spans="1:11">
      <c r="B94" s="15" t="s">
        <v>11</v>
      </c>
      <c r="C94" s="16">
        <v>17.399999999999999</v>
      </c>
      <c r="D94" s="16">
        <v>6.46</v>
      </c>
      <c r="E94" s="16">
        <v>0.53</v>
      </c>
      <c r="F94" s="16">
        <v>7.53</v>
      </c>
      <c r="G94" s="16">
        <v>1.85</v>
      </c>
      <c r="H94" s="16">
        <v>1.96</v>
      </c>
      <c r="I94" s="16">
        <v>0.89</v>
      </c>
      <c r="J94" s="16">
        <v>0.20999999999999375</v>
      </c>
      <c r="K94" s="16">
        <v>36.83</v>
      </c>
    </row>
    <row r="96" spans="1:11">
      <c r="A96" s="14" t="s">
        <v>13</v>
      </c>
    </row>
    <row r="97" spans="1:11">
      <c r="A97" s="14"/>
    </row>
    <row r="98" spans="1:11">
      <c r="C98" s="16" t="s">
        <v>14</v>
      </c>
      <c r="D98" s="16" t="s">
        <v>15</v>
      </c>
      <c r="E98" s="16" t="s">
        <v>16</v>
      </c>
      <c r="F98" s="16" t="s">
        <v>17</v>
      </c>
      <c r="G98" s="16" t="s">
        <v>18</v>
      </c>
      <c r="H98" s="16" t="s">
        <v>19</v>
      </c>
      <c r="I98" s="16" t="s">
        <v>20</v>
      </c>
      <c r="J98" s="16" t="s">
        <v>21</v>
      </c>
      <c r="K98" s="16" t="s">
        <v>22</v>
      </c>
    </row>
    <row r="99" spans="1:11">
      <c r="C99" s="16" t="s">
        <v>23</v>
      </c>
      <c r="D99" s="16" t="s">
        <v>23</v>
      </c>
      <c r="E99" s="16" t="s">
        <v>23</v>
      </c>
      <c r="F99" s="16" t="s">
        <v>23</v>
      </c>
      <c r="G99" s="16" t="s">
        <v>23</v>
      </c>
      <c r="H99" s="16" t="s">
        <v>23</v>
      </c>
      <c r="I99" s="16" t="s">
        <v>23</v>
      </c>
      <c r="J99" s="16" t="s">
        <v>23</v>
      </c>
      <c r="K99" s="16" t="s">
        <v>23</v>
      </c>
    </row>
    <row r="100" spans="1:11">
      <c r="A100" s="15" t="s">
        <v>24</v>
      </c>
      <c r="B100" s="15" t="s">
        <v>8</v>
      </c>
      <c r="C100" s="16">
        <v>43.35</v>
      </c>
      <c r="D100" s="16">
        <v>23.42</v>
      </c>
      <c r="E100" s="16">
        <v>6.73</v>
      </c>
      <c r="F100" s="16">
        <v>30.72</v>
      </c>
      <c r="G100" s="16">
        <v>10.43</v>
      </c>
      <c r="H100" s="16">
        <v>3.54</v>
      </c>
      <c r="I100" s="16">
        <v>8.39</v>
      </c>
      <c r="J100" s="16">
        <v>11.192</v>
      </c>
      <c r="K100" s="16">
        <v>57.96</v>
      </c>
    </row>
    <row r="101" spans="1:11">
      <c r="B101" s="15" t="s">
        <v>9</v>
      </c>
      <c r="C101" s="16">
        <v>48.18</v>
      </c>
      <c r="D101" s="16">
        <v>42.59</v>
      </c>
      <c r="E101" s="16">
        <v>12.8</v>
      </c>
      <c r="F101" s="16">
        <v>32.32</v>
      </c>
      <c r="G101" s="16">
        <v>21.61</v>
      </c>
      <c r="H101" s="16">
        <v>3.85</v>
      </c>
      <c r="I101" s="16">
        <v>5.56</v>
      </c>
      <c r="J101" s="16">
        <v>18.844000000000001</v>
      </c>
      <c r="K101" s="16">
        <v>72.900000000000006</v>
      </c>
    </row>
    <row r="102" spans="1:11">
      <c r="B102" s="15" t="s">
        <v>10</v>
      </c>
      <c r="C102" s="16">
        <v>40.119999999999997</v>
      </c>
      <c r="D102" s="16">
        <v>42.25</v>
      </c>
      <c r="E102" s="16">
        <v>13.06</v>
      </c>
      <c r="F102" s="16">
        <v>33.33</v>
      </c>
      <c r="G102" s="16">
        <v>11.64</v>
      </c>
      <c r="H102" s="16">
        <v>4.67</v>
      </c>
      <c r="I102" s="16">
        <v>6.47</v>
      </c>
      <c r="J102" s="16">
        <v>0</v>
      </c>
      <c r="K102" s="16">
        <v>64.77</v>
      </c>
    </row>
    <row r="103" spans="1:11">
      <c r="B103" s="15" t="s">
        <v>11</v>
      </c>
      <c r="C103" s="16">
        <v>43.72</v>
      </c>
      <c r="D103" s="16">
        <v>30.1</v>
      </c>
      <c r="E103" s="16">
        <v>8.85</v>
      </c>
      <c r="F103" s="16">
        <v>31.3</v>
      </c>
      <c r="G103" s="16">
        <v>12.81</v>
      </c>
      <c r="H103" s="16">
        <v>3.76</v>
      </c>
      <c r="I103" s="16">
        <v>7.81</v>
      </c>
      <c r="J103" s="16">
        <v>11.946</v>
      </c>
      <c r="K103" s="16">
        <v>61.31</v>
      </c>
    </row>
    <row r="105" spans="1:11">
      <c r="A105" s="14" t="s">
        <v>26</v>
      </c>
    </row>
    <row r="107" spans="1:11">
      <c r="C107" s="16" t="s">
        <v>27</v>
      </c>
      <c r="D107" s="16" t="s">
        <v>28</v>
      </c>
      <c r="E107" s="16" t="s">
        <v>29</v>
      </c>
      <c r="F107" s="16" t="s">
        <v>30</v>
      </c>
      <c r="G107" s="16" t="s">
        <v>31</v>
      </c>
      <c r="H107" s="16" t="s">
        <v>32</v>
      </c>
      <c r="I107" s="16" t="s">
        <v>33</v>
      </c>
      <c r="J107" s="16" t="s">
        <v>34</v>
      </c>
      <c r="K107" s="16" t="s">
        <v>35</v>
      </c>
    </row>
    <row r="108" spans="1:11">
      <c r="C108" s="16" t="s">
        <v>36</v>
      </c>
      <c r="D108" s="16" t="s">
        <v>36</v>
      </c>
      <c r="E108" s="16" t="s">
        <v>36</v>
      </c>
      <c r="F108" s="16" t="s">
        <v>36</v>
      </c>
      <c r="G108" s="16" t="s">
        <v>36</v>
      </c>
      <c r="H108" s="16" t="s">
        <v>36</v>
      </c>
      <c r="I108" s="16" t="s">
        <v>36</v>
      </c>
      <c r="J108" s="16" t="s">
        <v>36</v>
      </c>
      <c r="K108" s="16" t="s">
        <v>36</v>
      </c>
    </row>
    <row r="109" spans="1:11">
      <c r="A109" s="15" t="s">
        <v>24</v>
      </c>
      <c r="B109" s="15" t="s">
        <v>8</v>
      </c>
      <c r="C109" s="16">
        <v>9535</v>
      </c>
      <c r="D109" s="16">
        <v>3739</v>
      </c>
      <c r="E109" s="16">
        <v>649</v>
      </c>
      <c r="F109" s="16">
        <v>2175</v>
      </c>
      <c r="G109" s="16">
        <v>4222</v>
      </c>
      <c r="H109" s="16">
        <v>15109</v>
      </c>
      <c r="I109" s="16">
        <v>2625</v>
      </c>
      <c r="J109" s="16">
        <v>66</v>
      </c>
      <c r="K109" s="16">
        <v>21628</v>
      </c>
    </row>
    <row r="110" spans="1:11">
      <c r="B110" s="15" t="s">
        <v>9</v>
      </c>
      <c r="C110" s="16">
        <v>1707</v>
      </c>
      <c r="D110" s="16">
        <v>1130</v>
      </c>
      <c r="E110" s="16">
        <v>96</v>
      </c>
      <c r="F110" s="16">
        <v>297</v>
      </c>
      <c r="G110" s="16">
        <v>606</v>
      </c>
      <c r="H110" s="16">
        <v>2682</v>
      </c>
      <c r="I110" s="16">
        <v>373</v>
      </c>
      <c r="J110" s="16">
        <v>4</v>
      </c>
      <c r="K110" s="16">
        <v>3889</v>
      </c>
    </row>
    <row r="111" spans="1:11">
      <c r="B111" s="15" t="s">
        <v>10</v>
      </c>
      <c r="C111" s="16">
        <v>1406</v>
      </c>
      <c r="D111" s="16">
        <v>1235</v>
      </c>
      <c r="E111" s="16">
        <v>76</v>
      </c>
      <c r="F111" s="16">
        <v>276</v>
      </c>
      <c r="G111" s="16">
        <v>409</v>
      </c>
      <c r="H111" s="16">
        <v>2875</v>
      </c>
      <c r="I111" s="16">
        <v>329</v>
      </c>
      <c r="J111" s="16">
        <v>0</v>
      </c>
      <c r="K111" s="16">
        <v>4119</v>
      </c>
    </row>
    <row r="112" spans="1:11">
      <c r="B112" s="15" t="s">
        <v>11</v>
      </c>
      <c r="C112" s="16">
        <v>12648</v>
      </c>
      <c r="D112" s="16">
        <v>6104</v>
      </c>
      <c r="E112" s="16">
        <v>821</v>
      </c>
      <c r="F112" s="16">
        <v>2748</v>
      </c>
      <c r="G112" s="16">
        <v>5237</v>
      </c>
      <c r="H112" s="16">
        <v>20666</v>
      </c>
      <c r="I112" s="16">
        <v>3327</v>
      </c>
      <c r="J112" s="16">
        <v>70</v>
      </c>
      <c r="K112" s="16">
        <v>29636</v>
      </c>
    </row>
    <row r="114" spans="1:11">
      <c r="A114" s="14" t="s">
        <v>37</v>
      </c>
    </row>
    <row r="116" spans="1:11">
      <c r="C116" s="16" t="s">
        <v>0</v>
      </c>
      <c r="D116" s="16" t="s">
        <v>1</v>
      </c>
      <c r="E116" s="16" t="s">
        <v>2</v>
      </c>
      <c r="F116" s="16" t="s">
        <v>3</v>
      </c>
      <c r="G116" s="16" t="s">
        <v>4</v>
      </c>
      <c r="H116" s="16" t="s">
        <v>5</v>
      </c>
      <c r="I116" s="16" t="s">
        <v>6</v>
      </c>
      <c r="J116" s="16" t="s">
        <v>7</v>
      </c>
      <c r="K116" s="16" t="s">
        <v>11</v>
      </c>
    </row>
    <row r="117" spans="1:11">
      <c r="C117" s="16" t="s">
        <v>38</v>
      </c>
      <c r="D117" s="16" t="s">
        <v>38</v>
      </c>
      <c r="E117" s="16" t="s">
        <v>38</v>
      </c>
      <c r="F117" s="16" t="s">
        <v>38</v>
      </c>
      <c r="G117" s="16" t="s">
        <v>38</v>
      </c>
      <c r="H117" s="16" t="s">
        <v>38</v>
      </c>
      <c r="I117" s="16" t="s">
        <v>38</v>
      </c>
      <c r="J117" s="16" t="s">
        <v>38</v>
      </c>
      <c r="K117" s="16" t="s">
        <v>38</v>
      </c>
    </row>
    <row r="118" spans="1:11">
      <c r="B118" s="15" t="s">
        <v>8</v>
      </c>
      <c r="C118" s="20">
        <f>((1.645*1.14)*C100)/((C109)^(1/2))</f>
        <v>0.83252926119140602</v>
      </c>
      <c r="D118" s="20">
        <f t="shared" ref="D118:K118" si="8">((1.645*1.14)*D100)/((D109)^(1/2))</f>
        <v>0.71825707366787828</v>
      </c>
      <c r="E118" s="20">
        <f t="shared" si="8"/>
        <v>0.49540851790909801</v>
      </c>
      <c r="F118" s="20">
        <f t="shared" si="8"/>
        <v>1.2352712519155609</v>
      </c>
      <c r="G118" s="20">
        <f t="shared" si="8"/>
        <v>0.30102041320748996</v>
      </c>
      <c r="H118" s="20">
        <f t="shared" si="8"/>
        <v>5.4007758754475707E-2</v>
      </c>
      <c r="I118" s="20">
        <f t="shared" si="8"/>
        <v>0.30709168726110447</v>
      </c>
      <c r="J118" s="20">
        <f t="shared" si="8"/>
        <v>2.5834882301914095</v>
      </c>
      <c r="K118" s="20">
        <f t="shared" si="8"/>
        <v>0.73907914881717418</v>
      </c>
    </row>
    <row r="119" spans="1:11">
      <c r="B119" s="15" t="s">
        <v>9</v>
      </c>
      <c r="C119" s="20">
        <f t="shared" ref="C119:K119" si="9">((1.645*1.14)*C101)/((C110)^(1/2))</f>
        <v>2.1868590320950014</v>
      </c>
      <c r="D119" s="20">
        <f t="shared" si="9"/>
        <v>2.3759602574681047</v>
      </c>
      <c r="E119" s="20">
        <f t="shared" si="9"/>
        <v>2.4498816611420238</v>
      </c>
      <c r="F119" s="20">
        <f t="shared" si="9"/>
        <v>3.5169312692891452</v>
      </c>
      <c r="G119" s="20">
        <f t="shared" si="9"/>
        <v>1.6462250595549648</v>
      </c>
      <c r="H119" s="20">
        <f t="shared" si="9"/>
        <v>0.13941262235740032</v>
      </c>
      <c r="I119" s="20">
        <f t="shared" si="9"/>
        <v>0.5398724047005633</v>
      </c>
      <c r="J119" s="20">
        <f t="shared" si="9"/>
        <v>17.6690766</v>
      </c>
      <c r="K119" s="20">
        <f t="shared" si="9"/>
        <v>2.1921956435789758</v>
      </c>
    </row>
    <row r="120" spans="1:11">
      <c r="B120" s="15" t="s">
        <v>10</v>
      </c>
      <c r="C120" s="20">
        <f t="shared" ref="C120:K120" si="10">((1.645*1.14)*C102)/((C111)^(1/2))</f>
        <v>2.0064993234230304</v>
      </c>
      <c r="D120" s="20">
        <f t="shared" si="10"/>
        <v>2.2545713718742637</v>
      </c>
      <c r="E120" s="20">
        <f t="shared" si="10"/>
        <v>2.8093583170003429</v>
      </c>
      <c r="F120" s="20">
        <f t="shared" si="10"/>
        <v>3.7622835722118966</v>
      </c>
      <c r="G120" s="20">
        <f t="shared" si="10"/>
        <v>1.0793494633547405</v>
      </c>
      <c r="H120" s="20">
        <f t="shared" si="10"/>
        <v>0.16333103332781185</v>
      </c>
      <c r="I120" s="20">
        <f t="shared" si="10"/>
        <v>0.66892447323221782</v>
      </c>
      <c r="J120" s="20" t="s">
        <v>52</v>
      </c>
      <c r="K120" s="20">
        <f t="shared" si="10"/>
        <v>1.8925560685485237</v>
      </c>
    </row>
    <row r="121" spans="1:11">
      <c r="B121" s="15" t="s">
        <v>11</v>
      </c>
      <c r="C121" s="20">
        <f t="shared" ref="C121:K121" si="11">((1.645*1.14)*C103)/((C112)^(1/2))</f>
        <v>0.72902089887855492</v>
      </c>
      <c r="D121" s="20">
        <f t="shared" si="11"/>
        <v>0.72248691628791784</v>
      </c>
      <c r="E121" s="20">
        <f t="shared" si="11"/>
        <v>0.57921852822552056</v>
      </c>
      <c r="F121" s="20">
        <f t="shared" si="11"/>
        <v>1.1197130168285754</v>
      </c>
      <c r="G121" s="20">
        <f t="shared" si="11"/>
        <v>0.33195452756650523</v>
      </c>
      <c r="H121" s="20">
        <f t="shared" si="11"/>
        <v>4.9049025808453592E-2</v>
      </c>
      <c r="I121" s="20">
        <f t="shared" si="11"/>
        <v>0.25391910992820033</v>
      </c>
      <c r="J121" s="20">
        <f t="shared" si="11"/>
        <v>2.6775910273618879</v>
      </c>
      <c r="K121" s="20">
        <f t="shared" si="11"/>
        <v>0.66787052413999437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C3FE2-7ED8-254F-9D19-A0AAE1EB691F}">
  <dimension ref="A1:X113"/>
  <sheetViews>
    <sheetView topLeftCell="A55" workbookViewId="0">
      <selection activeCell="F63" sqref="A1:XFD1048576"/>
    </sheetView>
  </sheetViews>
  <sheetFormatPr baseColWidth="10" defaultRowHeight="12.75"/>
  <cols>
    <col min="1" max="2" width="12" style="15"/>
    <col min="3" max="11" width="10.6640625" style="16"/>
    <col min="12" max="17" width="12" style="15"/>
    <col min="18" max="22" width="10.6640625" style="16"/>
    <col min="23" max="16384" width="12" style="15"/>
  </cols>
  <sheetData>
    <row r="1" spans="1:22" s="9" customFormat="1">
      <c r="C1" s="10"/>
      <c r="D1" s="10"/>
      <c r="E1" s="10"/>
      <c r="F1" s="10"/>
      <c r="G1" s="10"/>
      <c r="H1" s="10"/>
      <c r="I1" s="10"/>
      <c r="J1" s="10"/>
      <c r="K1" s="10"/>
      <c r="R1" s="10"/>
      <c r="S1" s="10"/>
      <c r="T1" s="10"/>
      <c r="U1" s="10"/>
      <c r="V1" s="10"/>
    </row>
    <row r="2" spans="1:22" s="11" customFormat="1">
      <c r="C2" s="12"/>
      <c r="D2" s="12"/>
      <c r="E2" s="12"/>
      <c r="F2" s="12"/>
      <c r="G2" s="12"/>
      <c r="H2" s="12"/>
      <c r="I2" s="12"/>
      <c r="J2" s="12"/>
      <c r="K2" s="12"/>
      <c r="R2" s="12"/>
      <c r="S2" s="12"/>
      <c r="T2" s="12"/>
      <c r="U2" s="12"/>
      <c r="V2" s="12"/>
    </row>
    <row r="3" spans="1:22" s="11" customFormat="1">
      <c r="A3" s="13">
        <v>2015</v>
      </c>
      <c r="C3" s="12"/>
      <c r="D3" s="12"/>
      <c r="E3" s="12"/>
      <c r="F3" s="12"/>
      <c r="G3" s="12"/>
      <c r="H3" s="12"/>
      <c r="I3" s="12"/>
      <c r="J3" s="12"/>
      <c r="K3" s="12"/>
      <c r="R3" s="12"/>
      <c r="S3" s="12"/>
      <c r="T3" s="12"/>
      <c r="U3" s="12"/>
      <c r="V3" s="12"/>
    </row>
    <row r="5" spans="1:22">
      <c r="A5" s="14" t="s">
        <v>12</v>
      </c>
      <c r="P5" s="14" t="s">
        <v>43</v>
      </c>
    </row>
    <row r="7" spans="1:22">
      <c r="C7" s="16" t="s">
        <v>0</v>
      </c>
      <c r="D7" s="16" t="s">
        <v>1</v>
      </c>
      <c r="E7" s="16" t="s">
        <v>2</v>
      </c>
      <c r="F7" s="16" t="s">
        <v>3</v>
      </c>
      <c r="G7" s="16" t="s">
        <v>4</v>
      </c>
      <c r="H7" s="16" t="s">
        <v>5</v>
      </c>
      <c r="I7" s="16" t="s">
        <v>6</v>
      </c>
      <c r="J7" s="16" t="s">
        <v>7</v>
      </c>
      <c r="K7" s="16" t="s">
        <v>11</v>
      </c>
      <c r="R7" s="16" t="s">
        <v>39</v>
      </c>
      <c r="S7" s="16" t="s">
        <v>40</v>
      </c>
      <c r="T7" s="16" t="s">
        <v>41</v>
      </c>
      <c r="U7" s="16" t="s">
        <v>42</v>
      </c>
    </row>
    <row r="8" spans="1:22">
      <c r="B8" s="15" t="s">
        <v>8</v>
      </c>
      <c r="C8" s="16">
        <v>18.190000000000001</v>
      </c>
      <c r="D8" s="16">
        <v>4.5999999999999996</v>
      </c>
      <c r="E8" s="16">
        <v>0.52</v>
      </c>
      <c r="F8" s="16">
        <v>8.31</v>
      </c>
      <c r="G8" s="16">
        <v>2</v>
      </c>
      <c r="H8" s="16">
        <v>1.93</v>
      </c>
      <c r="I8" s="16">
        <v>0.92</v>
      </c>
      <c r="J8" s="16">
        <v>0.28999999999999915</v>
      </c>
      <c r="K8" s="16">
        <v>36.76</v>
      </c>
      <c r="Q8" s="15" t="s">
        <v>8</v>
      </c>
      <c r="R8" s="16">
        <f>C8+D8+E8</f>
        <v>23.31</v>
      </c>
      <c r="S8" s="16">
        <f>F8+G8</f>
        <v>10.31</v>
      </c>
      <c r="T8" s="16">
        <f>H8+I8</f>
        <v>2.85</v>
      </c>
      <c r="U8" s="16">
        <f>J8</f>
        <v>0.28999999999999915</v>
      </c>
    </row>
    <row r="9" spans="1:22">
      <c r="B9" s="15" t="s">
        <v>9</v>
      </c>
      <c r="C9" s="16">
        <v>17.440000000000001</v>
      </c>
      <c r="D9" s="16">
        <v>11.27</v>
      </c>
      <c r="E9" s="16">
        <v>0.47</v>
      </c>
      <c r="F9" s="16">
        <v>5.74</v>
      </c>
      <c r="G9" s="16">
        <v>1.71</v>
      </c>
      <c r="H9" s="16">
        <v>1.89</v>
      </c>
      <c r="I9" s="16">
        <v>0.9</v>
      </c>
      <c r="J9" s="16">
        <v>0.10999999999999943</v>
      </c>
      <c r="K9" s="16">
        <v>39.53</v>
      </c>
      <c r="Q9" s="15" t="s">
        <v>9</v>
      </c>
      <c r="R9" s="16">
        <f t="shared" ref="R9:R11" si="0">C9+D9+E9</f>
        <v>29.18</v>
      </c>
      <c r="S9" s="16">
        <f t="shared" ref="S9:S11" si="1">F9+G9</f>
        <v>7.45</v>
      </c>
      <c r="T9" s="16">
        <f t="shared" ref="T9:T11" si="2">H9+I9</f>
        <v>2.79</v>
      </c>
      <c r="U9" s="16">
        <f t="shared" ref="U9:U11" si="3">J9</f>
        <v>0.10999999999999943</v>
      </c>
    </row>
    <row r="10" spans="1:22">
      <c r="B10" s="15" t="s">
        <v>10</v>
      </c>
      <c r="C10" s="16">
        <v>13.48</v>
      </c>
      <c r="D10" s="16">
        <v>10.86</v>
      </c>
      <c r="E10" s="16">
        <v>0.67</v>
      </c>
      <c r="F10" s="16">
        <v>5.42</v>
      </c>
      <c r="G10" s="16">
        <v>1.24</v>
      </c>
      <c r="H10" s="16">
        <v>2.13</v>
      </c>
      <c r="I10" s="16">
        <v>0.7</v>
      </c>
      <c r="J10" s="16">
        <v>2.0000000000003126E-2</v>
      </c>
      <c r="K10" s="16">
        <v>34.520000000000003</v>
      </c>
      <c r="Q10" s="15" t="s">
        <v>10</v>
      </c>
      <c r="R10" s="16">
        <f t="shared" si="0"/>
        <v>25.01</v>
      </c>
      <c r="S10" s="16">
        <f t="shared" si="1"/>
        <v>6.66</v>
      </c>
      <c r="T10" s="16">
        <f t="shared" si="2"/>
        <v>2.83</v>
      </c>
      <c r="U10" s="16">
        <f t="shared" si="3"/>
        <v>2.0000000000003126E-2</v>
      </c>
    </row>
    <row r="11" spans="1:22">
      <c r="B11" s="15" t="s">
        <v>11</v>
      </c>
      <c r="C11" s="16">
        <v>17.399999999999999</v>
      </c>
      <c r="D11" s="16">
        <v>6.46</v>
      </c>
      <c r="E11" s="16">
        <v>0.53</v>
      </c>
      <c r="F11" s="16">
        <v>7.53</v>
      </c>
      <c r="G11" s="16">
        <v>1.85</v>
      </c>
      <c r="H11" s="16">
        <v>1.96</v>
      </c>
      <c r="I11" s="16">
        <v>0.89</v>
      </c>
      <c r="J11" s="16">
        <v>0.20999999999999375</v>
      </c>
      <c r="K11" s="16">
        <v>36.83</v>
      </c>
      <c r="Q11" s="15" t="s">
        <v>11</v>
      </c>
      <c r="R11" s="16">
        <f t="shared" si="0"/>
        <v>24.39</v>
      </c>
      <c r="S11" s="16">
        <f t="shared" si="1"/>
        <v>9.3800000000000008</v>
      </c>
      <c r="T11" s="16">
        <f t="shared" si="2"/>
        <v>2.85</v>
      </c>
      <c r="U11" s="16">
        <f t="shared" si="3"/>
        <v>0.20999999999999375</v>
      </c>
    </row>
    <row r="13" spans="1:22">
      <c r="A13" s="14" t="s">
        <v>50</v>
      </c>
      <c r="P13" s="14" t="s">
        <v>51</v>
      </c>
    </row>
    <row r="15" spans="1:22">
      <c r="C15" s="16" t="s">
        <v>0</v>
      </c>
      <c r="D15" s="16" t="s">
        <v>1</v>
      </c>
      <c r="E15" s="16" t="s">
        <v>2</v>
      </c>
      <c r="F15" s="16" t="s">
        <v>3</v>
      </c>
      <c r="G15" s="16" t="s">
        <v>4</v>
      </c>
      <c r="H15" s="16" t="s">
        <v>5</v>
      </c>
      <c r="I15" s="16" t="s">
        <v>6</v>
      </c>
      <c r="J15" s="16" t="s">
        <v>7</v>
      </c>
      <c r="R15" s="16" t="s">
        <v>39</v>
      </c>
      <c r="S15" s="16" t="s">
        <v>40</v>
      </c>
      <c r="T15" s="16" t="s">
        <v>41</v>
      </c>
      <c r="U15" s="16" t="s">
        <v>42</v>
      </c>
    </row>
    <row r="16" spans="1:22">
      <c r="B16" s="15" t="s">
        <v>8</v>
      </c>
      <c r="C16" s="18">
        <f t="shared" ref="C16:J19" si="4">C8/$K8</f>
        <v>0.49483133841131671</v>
      </c>
      <c r="D16" s="18">
        <f t="shared" si="4"/>
        <v>0.12513601741022851</v>
      </c>
      <c r="E16" s="18">
        <f t="shared" si="4"/>
        <v>1.4145810663764963E-2</v>
      </c>
      <c r="F16" s="18">
        <f t="shared" si="4"/>
        <v>0.2260609357997824</v>
      </c>
      <c r="G16" s="18">
        <f t="shared" si="4"/>
        <v>5.4406964091403699E-2</v>
      </c>
      <c r="H16" s="18">
        <f t="shared" si="4"/>
        <v>5.2502720348204572E-2</v>
      </c>
      <c r="I16" s="18">
        <f t="shared" si="4"/>
        <v>2.5027203482045703E-2</v>
      </c>
      <c r="J16" s="18">
        <f t="shared" si="4"/>
        <v>7.8890097932535139E-3</v>
      </c>
      <c r="K16" s="19"/>
      <c r="Q16" s="15" t="s">
        <v>8</v>
      </c>
      <c r="R16" s="18">
        <f t="shared" ref="R16:U19" si="5">R8/$K8</f>
        <v>0.63411316648531013</v>
      </c>
      <c r="S16" s="18">
        <f t="shared" si="5"/>
        <v>0.28046789989118609</v>
      </c>
      <c r="T16" s="18">
        <f t="shared" si="5"/>
        <v>7.7529923830250272E-2</v>
      </c>
      <c r="U16" s="18">
        <f t="shared" si="5"/>
        <v>7.8890097932535139E-3</v>
      </c>
      <c r="V16" s="19"/>
    </row>
    <row r="17" spans="1:22">
      <c r="B17" s="15" t="s">
        <v>9</v>
      </c>
      <c r="C17" s="18">
        <f t="shared" si="4"/>
        <v>0.44118391095370607</v>
      </c>
      <c r="D17" s="18">
        <f t="shared" si="4"/>
        <v>0.28509992410827217</v>
      </c>
      <c r="E17" s="18">
        <f t="shared" si="4"/>
        <v>1.1889704022261572E-2</v>
      </c>
      <c r="F17" s="18">
        <f t="shared" si="4"/>
        <v>0.14520617252719453</v>
      </c>
      <c r="G17" s="18">
        <f t="shared" si="4"/>
        <v>4.3258284846951683E-2</v>
      </c>
      <c r="H17" s="18">
        <f t="shared" si="4"/>
        <v>4.7811788515051856E-2</v>
      </c>
      <c r="I17" s="18">
        <f t="shared" si="4"/>
        <v>2.2767518340500885E-2</v>
      </c>
      <c r="J17" s="18">
        <f t="shared" si="4"/>
        <v>2.7826966860612047E-3</v>
      </c>
      <c r="K17" s="19"/>
      <c r="Q17" s="15" t="s">
        <v>9</v>
      </c>
      <c r="R17" s="18">
        <f t="shared" si="5"/>
        <v>0.73817353908423977</v>
      </c>
      <c r="S17" s="18">
        <f t="shared" si="5"/>
        <v>0.18846445737414622</v>
      </c>
      <c r="T17" s="18">
        <f t="shared" si="5"/>
        <v>7.0579306855552748E-2</v>
      </c>
      <c r="U17" s="18">
        <f t="shared" si="5"/>
        <v>2.7826966860612047E-3</v>
      </c>
      <c r="V17" s="19"/>
    </row>
    <row r="18" spans="1:22">
      <c r="B18" s="15" t="s">
        <v>10</v>
      </c>
      <c r="C18" s="18">
        <f t="shared" si="4"/>
        <v>0.39049826187717263</v>
      </c>
      <c r="D18" s="18">
        <f t="shared" si="4"/>
        <v>0.31460023174971025</v>
      </c>
      <c r="E18" s="18">
        <f t="shared" si="4"/>
        <v>1.94090382387022E-2</v>
      </c>
      <c r="F18" s="18">
        <f t="shared" si="4"/>
        <v>0.15701042873696405</v>
      </c>
      <c r="G18" s="18">
        <f t="shared" si="4"/>
        <v>3.5921205098493621E-2</v>
      </c>
      <c r="H18" s="18">
        <f t="shared" si="4"/>
        <v>6.1703360370799529E-2</v>
      </c>
      <c r="I18" s="18">
        <f t="shared" si="4"/>
        <v>2.0278099652375432E-2</v>
      </c>
      <c r="J18" s="18">
        <f t="shared" si="4"/>
        <v>5.7937427578224579E-4</v>
      </c>
      <c r="K18" s="19"/>
      <c r="Q18" s="15" t="s">
        <v>10</v>
      </c>
      <c r="R18" s="18">
        <f t="shared" si="5"/>
        <v>0.72450753186558514</v>
      </c>
      <c r="S18" s="18">
        <f t="shared" si="5"/>
        <v>0.19293163383545769</v>
      </c>
      <c r="T18" s="18">
        <f t="shared" si="5"/>
        <v>8.1981460023174968E-2</v>
      </c>
      <c r="U18" s="18">
        <f t="shared" si="5"/>
        <v>5.7937427578224579E-4</v>
      </c>
      <c r="V18" s="19"/>
    </row>
    <row r="19" spans="1:22">
      <c r="B19" s="15" t="s">
        <v>11</v>
      </c>
      <c r="C19" s="18">
        <f t="shared" si="4"/>
        <v>0.47244094488188976</v>
      </c>
      <c r="D19" s="18">
        <f t="shared" si="4"/>
        <v>0.17540048873201194</v>
      </c>
      <c r="E19" s="18">
        <f t="shared" si="4"/>
        <v>1.4390442573988598E-2</v>
      </c>
      <c r="F19" s="18">
        <f t="shared" si="4"/>
        <v>0.20445289166440403</v>
      </c>
      <c r="G19" s="18">
        <f t="shared" si="4"/>
        <v>5.0230790116752654E-2</v>
      </c>
      <c r="H19" s="18">
        <f t="shared" si="4"/>
        <v>5.3217485745316317E-2</v>
      </c>
      <c r="I19" s="18">
        <f t="shared" si="4"/>
        <v>2.416508281292425E-2</v>
      </c>
      <c r="J19" s="18">
        <f t="shared" si="4"/>
        <v>5.7018734727122935E-3</v>
      </c>
      <c r="K19" s="19"/>
      <c r="Q19" s="15" t="s">
        <v>11</v>
      </c>
      <c r="R19" s="18">
        <f t="shared" si="5"/>
        <v>0.66223187618789037</v>
      </c>
      <c r="S19" s="18">
        <f t="shared" si="5"/>
        <v>0.25468368178115669</v>
      </c>
      <c r="T19" s="18">
        <f t="shared" si="5"/>
        <v>7.7382568558240578E-2</v>
      </c>
      <c r="U19" s="18">
        <f t="shared" si="5"/>
        <v>5.7018734727122935E-3</v>
      </c>
      <c r="V19" s="19"/>
    </row>
    <row r="21" spans="1:22">
      <c r="A21" s="14" t="s">
        <v>26</v>
      </c>
      <c r="P21" s="14" t="s">
        <v>26</v>
      </c>
    </row>
    <row r="23" spans="1:22">
      <c r="C23" s="16" t="s">
        <v>27</v>
      </c>
      <c r="D23" s="16" t="s">
        <v>28</v>
      </c>
      <c r="E23" s="16" t="s">
        <v>29</v>
      </c>
      <c r="F23" s="16" t="s">
        <v>30</v>
      </c>
      <c r="G23" s="16" t="s">
        <v>31</v>
      </c>
      <c r="H23" s="16" t="s">
        <v>32</v>
      </c>
      <c r="I23" s="16" t="s">
        <v>33</v>
      </c>
      <c r="J23" s="16" t="s">
        <v>34</v>
      </c>
      <c r="K23" s="16" t="s">
        <v>35</v>
      </c>
      <c r="R23" s="16" t="s">
        <v>39</v>
      </c>
      <c r="S23" s="16" t="s">
        <v>40</v>
      </c>
      <c r="T23" s="16" t="s">
        <v>41</v>
      </c>
      <c r="U23" s="16" t="s">
        <v>42</v>
      </c>
      <c r="V23" s="16" t="s">
        <v>11</v>
      </c>
    </row>
    <row r="24" spans="1:22">
      <c r="A24" s="15" t="s">
        <v>24</v>
      </c>
      <c r="B24" s="15" t="s">
        <v>8</v>
      </c>
      <c r="C24" s="16">
        <v>16922</v>
      </c>
      <c r="D24" s="16">
        <v>6742</v>
      </c>
      <c r="E24" s="16">
        <v>913</v>
      </c>
      <c r="F24" s="16">
        <v>4549</v>
      </c>
      <c r="G24" s="16">
        <v>7216</v>
      </c>
      <c r="H24" s="16">
        <v>24441</v>
      </c>
      <c r="I24" s="16">
        <v>4440</v>
      </c>
      <c r="J24" s="16">
        <v>2998</v>
      </c>
      <c r="K24" s="16">
        <v>36698</v>
      </c>
      <c r="P24" s="15" t="s">
        <v>24</v>
      </c>
      <c r="Q24" s="15" t="s">
        <v>8</v>
      </c>
      <c r="R24" s="16">
        <f>C24+D24+E24</f>
        <v>24577</v>
      </c>
      <c r="S24" s="16">
        <f>F24+G24</f>
        <v>11765</v>
      </c>
      <c r="T24" s="16">
        <f>H24+I24</f>
        <v>28881</v>
      </c>
      <c r="U24" s="16">
        <f>J24</f>
        <v>2998</v>
      </c>
      <c r="V24" s="16">
        <f>K24</f>
        <v>36698</v>
      </c>
    </row>
    <row r="25" spans="1:22">
      <c r="B25" s="15" t="s">
        <v>9</v>
      </c>
      <c r="C25" s="16">
        <v>2717</v>
      </c>
      <c r="D25" s="16">
        <v>1856</v>
      </c>
      <c r="E25" s="16">
        <v>128</v>
      </c>
      <c r="F25" s="16">
        <v>551</v>
      </c>
      <c r="G25" s="16">
        <v>893</v>
      </c>
      <c r="H25" s="16">
        <v>3854</v>
      </c>
      <c r="I25" s="16">
        <v>588</v>
      </c>
      <c r="J25" s="16">
        <v>471</v>
      </c>
      <c r="K25" s="16">
        <v>6099</v>
      </c>
      <c r="Q25" s="15" t="s">
        <v>9</v>
      </c>
      <c r="R25" s="16">
        <f t="shared" ref="R25:R27" si="6">C25+D25+E25</f>
        <v>4701</v>
      </c>
      <c r="S25" s="16">
        <f t="shared" ref="S25:S27" si="7">F25+G25</f>
        <v>1444</v>
      </c>
      <c r="T25" s="16">
        <f t="shared" ref="T25:T27" si="8">H25+I25</f>
        <v>4442</v>
      </c>
      <c r="U25" s="16">
        <f t="shared" ref="U25:U27" si="9">J25</f>
        <v>471</v>
      </c>
      <c r="V25" s="16">
        <f t="shared" ref="V25:V27" si="10">K25</f>
        <v>6099</v>
      </c>
    </row>
    <row r="26" spans="1:22">
      <c r="B26" s="15" t="s">
        <v>10</v>
      </c>
      <c r="C26" s="16">
        <v>2768</v>
      </c>
      <c r="D26" s="16">
        <v>2177</v>
      </c>
      <c r="E26" s="16">
        <v>113</v>
      </c>
      <c r="F26" s="16">
        <v>617</v>
      </c>
      <c r="G26" s="16">
        <v>738</v>
      </c>
      <c r="H26" s="16">
        <v>4903</v>
      </c>
      <c r="I26" s="16">
        <v>607</v>
      </c>
      <c r="J26" s="16">
        <v>360</v>
      </c>
      <c r="K26" s="16">
        <v>7644</v>
      </c>
      <c r="Q26" s="15" t="s">
        <v>10</v>
      </c>
      <c r="R26" s="16">
        <f t="shared" si="6"/>
        <v>5058</v>
      </c>
      <c r="S26" s="16">
        <f t="shared" si="7"/>
        <v>1355</v>
      </c>
      <c r="T26" s="16">
        <f t="shared" si="8"/>
        <v>5510</v>
      </c>
      <c r="U26" s="16">
        <f t="shared" si="9"/>
        <v>360</v>
      </c>
      <c r="V26" s="16">
        <f t="shared" si="10"/>
        <v>7644</v>
      </c>
    </row>
    <row r="27" spans="1:22">
      <c r="B27" s="15" t="s">
        <v>11</v>
      </c>
      <c r="C27" s="16">
        <v>22407</v>
      </c>
      <c r="D27" s="16">
        <v>10775</v>
      </c>
      <c r="E27" s="16">
        <v>1154</v>
      </c>
      <c r="F27" s="16">
        <v>5717</v>
      </c>
      <c r="G27" s="16">
        <v>8847</v>
      </c>
      <c r="H27" s="16">
        <v>33198</v>
      </c>
      <c r="I27" s="16">
        <v>5635</v>
      </c>
      <c r="J27" s="16">
        <v>3829</v>
      </c>
      <c r="K27" s="16">
        <v>50441</v>
      </c>
      <c r="Q27" s="15" t="s">
        <v>11</v>
      </c>
      <c r="R27" s="16">
        <f t="shared" si="6"/>
        <v>34336</v>
      </c>
      <c r="S27" s="16">
        <f t="shared" si="7"/>
        <v>14564</v>
      </c>
      <c r="T27" s="16">
        <f t="shared" si="8"/>
        <v>38833</v>
      </c>
      <c r="U27" s="16">
        <f t="shared" si="9"/>
        <v>3829</v>
      </c>
      <c r="V27" s="16">
        <f t="shared" si="10"/>
        <v>50441</v>
      </c>
    </row>
    <row r="29" spans="1:22">
      <c r="A29" s="14" t="s">
        <v>37</v>
      </c>
      <c r="P29" s="14" t="s">
        <v>37</v>
      </c>
    </row>
    <row r="31" spans="1:22">
      <c r="C31" s="16" t="s">
        <v>0</v>
      </c>
      <c r="D31" s="16" t="s">
        <v>1</v>
      </c>
      <c r="E31" s="16" t="s">
        <v>2</v>
      </c>
      <c r="F31" s="16" t="s">
        <v>3</v>
      </c>
      <c r="G31" s="16" t="s">
        <v>4</v>
      </c>
      <c r="H31" s="16" t="s">
        <v>5</v>
      </c>
      <c r="I31" s="16" t="s">
        <v>6</v>
      </c>
      <c r="J31" s="16" t="s">
        <v>7</v>
      </c>
      <c r="R31" s="16" t="s">
        <v>39</v>
      </c>
      <c r="S31" s="16" t="s">
        <v>40</v>
      </c>
      <c r="T31" s="16" t="s">
        <v>41</v>
      </c>
      <c r="U31" s="16" t="s">
        <v>42</v>
      </c>
    </row>
    <row r="32" spans="1:22">
      <c r="C32" s="16" t="s">
        <v>38</v>
      </c>
      <c r="D32" s="16" t="s">
        <v>38</v>
      </c>
      <c r="E32" s="16" t="s">
        <v>38</v>
      </c>
      <c r="F32" s="16" t="s">
        <v>38</v>
      </c>
      <c r="G32" s="16" t="s">
        <v>38</v>
      </c>
      <c r="H32" s="16" t="s">
        <v>38</v>
      </c>
      <c r="I32" s="16" t="s">
        <v>38</v>
      </c>
      <c r="J32" s="16" t="s">
        <v>38</v>
      </c>
      <c r="R32" s="16" t="s">
        <v>38</v>
      </c>
      <c r="S32" s="16" t="s">
        <v>38</v>
      </c>
      <c r="T32" s="16" t="s">
        <v>38</v>
      </c>
      <c r="U32" s="16" t="s">
        <v>38</v>
      </c>
    </row>
    <row r="33" spans="1:24">
      <c r="B33" s="15" t="s">
        <v>8</v>
      </c>
      <c r="C33" s="20">
        <f t="shared" ref="C33:J36" si="11">(1.645*1.14)*SQRT((C16*(1-C16))/$K24)*100</f>
        <v>0.48943650018798196</v>
      </c>
      <c r="D33" s="20">
        <f t="shared" si="11"/>
        <v>0.32390003028777892</v>
      </c>
      <c r="E33" s="20">
        <f t="shared" si="11"/>
        <v>0.11560319019130504</v>
      </c>
      <c r="F33" s="20">
        <f t="shared" si="11"/>
        <v>0.40946397672736184</v>
      </c>
      <c r="G33" s="20">
        <f t="shared" si="11"/>
        <v>0.22203883217051082</v>
      </c>
      <c r="H33" s="20">
        <f t="shared" si="11"/>
        <v>0.21833805865582642</v>
      </c>
      <c r="I33" s="20">
        <f t="shared" si="11"/>
        <v>0.15291566119199848</v>
      </c>
      <c r="J33" s="20">
        <f t="shared" si="11"/>
        <v>8.6604594652418695E-2</v>
      </c>
      <c r="K33" s="20"/>
      <c r="Q33" s="15" t="s">
        <v>8</v>
      </c>
      <c r="R33" s="20">
        <f t="shared" ref="R33:U36" si="12">(1.645*1.14)*SQRT((R16*(1-R16))/$V24)*100</f>
        <v>0.47152674577482401</v>
      </c>
      <c r="S33" s="20">
        <f t="shared" si="12"/>
        <v>0.43976050589941029</v>
      </c>
      <c r="T33" s="20">
        <f t="shared" si="12"/>
        <v>0.26179441521559421</v>
      </c>
      <c r="U33" s="20">
        <f t="shared" si="12"/>
        <v>8.6604594652418695E-2</v>
      </c>
      <c r="V33" s="20"/>
    </row>
    <row r="34" spans="1:24">
      <c r="B34" s="15" t="s">
        <v>9</v>
      </c>
      <c r="C34" s="20">
        <f t="shared" si="11"/>
        <v>1.192300485601818</v>
      </c>
      <c r="D34" s="20">
        <f t="shared" si="11"/>
        <v>1.0840833127114882</v>
      </c>
      <c r="E34" s="20">
        <f t="shared" si="11"/>
        <v>0.26027333147643306</v>
      </c>
      <c r="F34" s="20">
        <f t="shared" si="11"/>
        <v>0.84598889975737912</v>
      </c>
      <c r="G34" s="20">
        <f t="shared" si="11"/>
        <v>0.48850997943724866</v>
      </c>
      <c r="H34" s="20">
        <f t="shared" si="11"/>
        <v>0.51235423704226579</v>
      </c>
      <c r="I34" s="20">
        <f t="shared" si="11"/>
        <v>0.35817744271451146</v>
      </c>
      <c r="J34" s="20">
        <f t="shared" si="11"/>
        <v>0.12649381040991173</v>
      </c>
      <c r="K34" s="20"/>
      <c r="Q34" s="15" t="s">
        <v>9</v>
      </c>
      <c r="R34" s="20">
        <f t="shared" si="12"/>
        <v>1.0556682044253534</v>
      </c>
      <c r="S34" s="20">
        <f t="shared" si="12"/>
        <v>0.93909588771026475</v>
      </c>
      <c r="T34" s="20">
        <f t="shared" si="12"/>
        <v>0.61501583838550722</v>
      </c>
      <c r="U34" s="20">
        <f t="shared" si="12"/>
        <v>0.12649381040991173</v>
      </c>
      <c r="V34" s="20"/>
    </row>
    <row r="35" spans="1:24">
      <c r="B35" s="15" t="s">
        <v>10</v>
      </c>
      <c r="C35" s="20">
        <f t="shared" si="11"/>
        <v>1.0464233963765213</v>
      </c>
      <c r="D35" s="20">
        <f t="shared" si="11"/>
        <v>0.9960058979729699</v>
      </c>
      <c r="E35" s="20">
        <f t="shared" si="11"/>
        <v>0.29590776738020774</v>
      </c>
      <c r="F35" s="20">
        <f t="shared" si="11"/>
        <v>0.78034340647972511</v>
      </c>
      <c r="G35" s="20">
        <f t="shared" si="11"/>
        <v>0.39915551006102934</v>
      </c>
      <c r="H35" s="20">
        <f t="shared" si="11"/>
        <v>0.51610124070396268</v>
      </c>
      <c r="I35" s="20">
        <f t="shared" si="11"/>
        <v>0.30232596586738808</v>
      </c>
      <c r="J35" s="20">
        <f t="shared" si="11"/>
        <v>5.1613602495606328E-2</v>
      </c>
      <c r="K35" s="20"/>
      <c r="Q35" s="15" t="s">
        <v>10</v>
      </c>
      <c r="R35" s="20">
        <f t="shared" si="12"/>
        <v>0.95826743950511062</v>
      </c>
      <c r="S35" s="20">
        <f t="shared" si="12"/>
        <v>0.84638371376733434</v>
      </c>
      <c r="T35" s="20">
        <f t="shared" si="12"/>
        <v>0.58842885975680559</v>
      </c>
      <c r="U35" s="20">
        <f t="shared" si="12"/>
        <v>5.1613602495606328E-2</v>
      </c>
      <c r="V35" s="20"/>
    </row>
    <row r="36" spans="1:24">
      <c r="B36" s="15" t="s">
        <v>11</v>
      </c>
      <c r="C36" s="20">
        <f t="shared" si="11"/>
        <v>0.41685807170163158</v>
      </c>
      <c r="D36" s="20">
        <f t="shared" si="11"/>
        <v>0.31755272637066129</v>
      </c>
      <c r="E36" s="20">
        <f t="shared" si="11"/>
        <v>9.9441676636488882E-2</v>
      </c>
      <c r="F36" s="20">
        <f t="shared" si="11"/>
        <v>0.33675068597901081</v>
      </c>
      <c r="G36" s="20">
        <f t="shared" si="11"/>
        <v>0.18237821364461587</v>
      </c>
      <c r="H36" s="20">
        <f t="shared" si="11"/>
        <v>0.18742658843436505</v>
      </c>
      <c r="I36" s="20">
        <f t="shared" si="11"/>
        <v>0.12822161140456442</v>
      </c>
      <c r="J36" s="20">
        <f t="shared" si="11"/>
        <v>6.2870368829448672E-2</v>
      </c>
      <c r="K36" s="20"/>
      <c r="Q36" s="15" t="s">
        <v>11</v>
      </c>
      <c r="R36" s="20">
        <f t="shared" si="12"/>
        <v>0.39490558981155005</v>
      </c>
      <c r="S36" s="20">
        <f t="shared" si="12"/>
        <v>0.36378918541666116</v>
      </c>
      <c r="T36" s="20">
        <f t="shared" si="12"/>
        <v>0.22310602986137681</v>
      </c>
      <c r="U36" s="20">
        <f t="shared" si="12"/>
        <v>6.2870368829448672E-2</v>
      </c>
      <c r="V36" s="20"/>
    </row>
    <row r="39" spans="1:24" s="9" customFormat="1">
      <c r="C39" s="10"/>
      <c r="D39" s="10"/>
      <c r="E39" s="10"/>
      <c r="F39" s="10"/>
      <c r="G39" s="10"/>
      <c r="H39" s="10"/>
      <c r="I39" s="10"/>
      <c r="J39" s="10"/>
      <c r="K39" s="10"/>
      <c r="R39" s="10"/>
      <c r="S39" s="10"/>
      <c r="T39" s="10"/>
      <c r="U39" s="10"/>
      <c r="V39" s="10"/>
    </row>
    <row r="40" spans="1:24" s="11" customFormat="1">
      <c r="C40" s="12"/>
      <c r="D40" s="12"/>
      <c r="E40" s="12"/>
      <c r="F40" s="12"/>
      <c r="G40" s="12"/>
      <c r="H40" s="12"/>
      <c r="I40" s="12"/>
      <c r="J40" s="12"/>
      <c r="K40" s="12"/>
      <c r="R40" s="12"/>
      <c r="S40" s="12"/>
      <c r="T40" s="12"/>
      <c r="U40" s="12"/>
      <c r="V40" s="12"/>
    </row>
    <row r="41" spans="1:24" s="11" customFormat="1">
      <c r="A41" s="13">
        <v>2010</v>
      </c>
      <c r="C41" s="12"/>
      <c r="D41" s="12"/>
      <c r="E41" s="12"/>
      <c r="F41" s="12"/>
      <c r="G41" s="12"/>
      <c r="H41" s="12"/>
      <c r="I41" s="12"/>
      <c r="J41" s="12"/>
      <c r="K41" s="12"/>
      <c r="R41" s="12"/>
      <c r="S41" s="12"/>
      <c r="T41" s="12"/>
      <c r="U41" s="12"/>
      <c r="V41" s="12"/>
    </row>
    <row r="42" spans="1:24">
      <c r="A42" s="11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1"/>
      <c r="M42" s="11"/>
      <c r="N42" s="11"/>
      <c r="O42" s="11"/>
      <c r="P42" s="11"/>
      <c r="Q42" s="11"/>
      <c r="R42" s="12"/>
      <c r="S42" s="12"/>
      <c r="T42" s="12"/>
      <c r="U42" s="12"/>
      <c r="V42" s="12"/>
      <c r="W42" s="11"/>
      <c r="X42" s="11"/>
    </row>
    <row r="43" spans="1:24">
      <c r="A43" s="13" t="s">
        <v>12</v>
      </c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1"/>
      <c r="M43" s="11"/>
      <c r="N43" s="11"/>
      <c r="O43" s="11"/>
      <c r="P43" s="13" t="s">
        <v>43</v>
      </c>
      <c r="Q43" s="11"/>
      <c r="R43" s="12"/>
      <c r="S43" s="12"/>
      <c r="T43" s="12"/>
      <c r="U43" s="12"/>
      <c r="V43" s="12"/>
      <c r="W43" s="11"/>
      <c r="X43" s="11"/>
    </row>
    <row r="44" spans="1:24">
      <c r="A44" s="11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1"/>
      <c r="M44" s="11"/>
      <c r="N44" s="11"/>
      <c r="O44" s="11"/>
      <c r="P44" s="11"/>
      <c r="Q44" s="11"/>
      <c r="R44" s="12"/>
      <c r="S44" s="12"/>
      <c r="T44" s="12"/>
      <c r="U44" s="12"/>
      <c r="V44" s="12"/>
      <c r="W44" s="11"/>
      <c r="X44" s="11"/>
    </row>
    <row r="45" spans="1:24">
      <c r="A45" s="11"/>
      <c r="B45" s="11"/>
      <c r="C45" s="12" t="s">
        <v>0</v>
      </c>
      <c r="D45" s="12" t="s">
        <v>1</v>
      </c>
      <c r="E45" s="12" t="s">
        <v>2</v>
      </c>
      <c r="F45" s="12" t="s">
        <v>3</v>
      </c>
      <c r="G45" s="12" t="s">
        <v>4</v>
      </c>
      <c r="H45" s="12" t="s">
        <v>5</v>
      </c>
      <c r="I45" s="12" t="s">
        <v>6</v>
      </c>
      <c r="J45" s="12" t="s">
        <v>7</v>
      </c>
      <c r="K45" s="12" t="s">
        <v>11</v>
      </c>
      <c r="L45" s="11"/>
      <c r="M45" s="11"/>
      <c r="N45" s="11"/>
      <c r="O45" s="11"/>
      <c r="P45" s="11"/>
      <c r="Q45" s="11"/>
      <c r="R45" s="12" t="s">
        <v>39</v>
      </c>
      <c r="S45" s="12" t="s">
        <v>40</v>
      </c>
      <c r="T45" s="12" t="s">
        <v>41</v>
      </c>
      <c r="U45" s="12" t="s">
        <v>42</v>
      </c>
      <c r="V45" s="12"/>
      <c r="W45" s="11"/>
      <c r="X45" s="11"/>
    </row>
    <row r="46" spans="1:24">
      <c r="A46" s="11"/>
      <c r="B46" s="11" t="s">
        <v>8</v>
      </c>
      <c r="C46" s="12">
        <v>17.71</v>
      </c>
      <c r="D46" s="12">
        <v>4.72</v>
      </c>
      <c r="E46" s="12">
        <v>0.47</v>
      </c>
      <c r="F46" s="12">
        <v>7.51</v>
      </c>
      <c r="G46" s="12">
        <v>2.12</v>
      </c>
      <c r="H46" s="12">
        <v>2.04</v>
      </c>
      <c r="I46" s="12">
        <v>0.89</v>
      </c>
      <c r="J46" s="12">
        <v>0.32</v>
      </c>
      <c r="K46" s="12">
        <v>35.770000000000003</v>
      </c>
      <c r="L46" s="11"/>
      <c r="M46" s="11"/>
      <c r="N46" s="11"/>
      <c r="O46" s="11"/>
      <c r="P46" s="11"/>
      <c r="Q46" s="11" t="s">
        <v>8</v>
      </c>
      <c r="R46" s="12">
        <f>C46+D46+E46</f>
        <v>22.9</v>
      </c>
      <c r="S46" s="12">
        <f>F46+G46</f>
        <v>9.629999999999999</v>
      </c>
      <c r="T46" s="12">
        <f>H46+I46</f>
        <v>2.93</v>
      </c>
      <c r="U46" s="12">
        <f>J46</f>
        <v>0.32</v>
      </c>
      <c r="V46" s="12"/>
      <c r="W46" s="11"/>
      <c r="X46" s="11"/>
    </row>
    <row r="47" spans="1:24">
      <c r="A47" s="11"/>
      <c r="B47" s="11" t="s">
        <v>9</v>
      </c>
      <c r="C47" s="12">
        <v>17.489999999999998</v>
      </c>
      <c r="D47" s="12">
        <v>10.29</v>
      </c>
      <c r="E47" s="12">
        <v>0.54</v>
      </c>
      <c r="F47" s="12">
        <v>5.07</v>
      </c>
      <c r="G47" s="12">
        <v>1.72</v>
      </c>
      <c r="H47" s="12">
        <v>1.96</v>
      </c>
      <c r="I47" s="12">
        <v>0.75</v>
      </c>
      <c r="J47" s="12">
        <v>0.02</v>
      </c>
      <c r="K47" s="12">
        <v>37.86</v>
      </c>
      <c r="L47" s="11"/>
      <c r="M47" s="11"/>
      <c r="N47" s="11"/>
      <c r="O47" s="11"/>
      <c r="P47" s="11"/>
      <c r="Q47" s="11" t="s">
        <v>9</v>
      </c>
      <c r="R47" s="12">
        <f t="shared" ref="R47:R49" si="13">C47+D47+E47</f>
        <v>28.319999999999997</v>
      </c>
      <c r="S47" s="12">
        <f t="shared" ref="S47:S49" si="14">F47+G47</f>
        <v>6.79</v>
      </c>
      <c r="T47" s="12">
        <f t="shared" ref="T47:T49" si="15">H47+I47</f>
        <v>2.71</v>
      </c>
      <c r="U47" s="12">
        <f t="shared" ref="U47:U49" si="16">J47</f>
        <v>0.02</v>
      </c>
      <c r="V47" s="12"/>
      <c r="W47" s="11"/>
      <c r="X47" s="11"/>
    </row>
    <row r="48" spans="1:24">
      <c r="A48" s="11"/>
      <c r="B48" s="11" t="s">
        <v>10</v>
      </c>
      <c r="C48" s="12">
        <v>12.15</v>
      </c>
      <c r="D48" s="12">
        <v>9.7100000000000009</v>
      </c>
      <c r="E48" s="12">
        <v>0.51</v>
      </c>
      <c r="F48" s="12">
        <v>3.95</v>
      </c>
      <c r="G48" s="12">
        <v>1.01</v>
      </c>
      <c r="H48" s="12">
        <v>2.14</v>
      </c>
      <c r="I48" s="12">
        <v>0.84</v>
      </c>
      <c r="J48" s="12">
        <v>0.01</v>
      </c>
      <c r="K48" s="12">
        <v>30.31</v>
      </c>
      <c r="L48" s="11"/>
      <c r="M48" s="11"/>
      <c r="N48" s="11"/>
      <c r="O48" s="11"/>
      <c r="P48" s="11"/>
      <c r="Q48" s="11" t="s">
        <v>10</v>
      </c>
      <c r="R48" s="12">
        <f t="shared" si="13"/>
        <v>22.37</v>
      </c>
      <c r="S48" s="12">
        <f t="shared" si="14"/>
        <v>4.96</v>
      </c>
      <c r="T48" s="12">
        <f t="shared" si="15"/>
        <v>2.98</v>
      </c>
      <c r="U48" s="12">
        <f t="shared" si="16"/>
        <v>0.01</v>
      </c>
      <c r="V48" s="12"/>
      <c r="W48" s="11"/>
      <c r="X48" s="11"/>
    </row>
    <row r="49" spans="1:24">
      <c r="A49" s="11"/>
      <c r="B49" s="11" t="s">
        <v>11</v>
      </c>
      <c r="C49" s="12">
        <v>16.88</v>
      </c>
      <c r="D49" s="12">
        <v>6.23</v>
      </c>
      <c r="E49" s="12">
        <v>0.49</v>
      </c>
      <c r="F49" s="12">
        <v>6.65</v>
      </c>
      <c r="G49" s="12">
        <v>1.9</v>
      </c>
      <c r="H49" s="12">
        <v>2.04</v>
      </c>
      <c r="I49" s="12">
        <v>0.86</v>
      </c>
      <c r="J49" s="12">
        <v>0.23</v>
      </c>
      <c r="K49" s="12">
        <v>35.28</v>
      </c>
      <c r="L49" s="11"/>
      <c r="M49" s="11"/>
      <c r="N49" s="11"/>
      <c r="O49" s="11"/>
      <c r="P49" s="11"/>
      <c r="Q49" s="11" t="s">
        <v>11</v>
      </c>
      <c r="R49" s="12">
        <f t="shared" si="13"/>
        <v>23.599999999999998</v>
      </c>
      <c r="S49" s="12">
        <f t="shared" si="14"/>
        <v>8.5500000000000007</v>
      </c>
      <c r="T49" s="12">
        <f t="shared" si="15"/>
        <v>2.9</v>
      </c>
      <c r="U49" s="12">
        <f t="shared" si="16"/>
        <v>0.23</v>
      </c>
      <c r="V49" s="12"/>
      <c r="W49" s="11"/>
      <c r="X49" s="11"/>
    </row>
    <row r="50" spans="1:24">
      <c r="A50" s="11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1"/>
      <c r="M50" s="11"/>
      <c r="N50" s="11"/>
      <c r="O50" s="11"/>
      <c r="P50" s="11"/>
      <c r="Q50" s="11"/>
      <c r="R50" s="12"/>
      <c r="S50" s="12"/>
      <c r="T50" s="12"/>
      <c r="U50" s="12"/>
      <c r="V50" s="12"/>
      <c r="W50" s="11"/>
      <c r="X50" s="11"/>
    </row>
    <row r="51" spans="1:24">
      <c r="A51" s="13" t="s">
        <v>50</v>
      </c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1"/>
      <c r="M51" s="11"/>
      <c r="N51" s="11"/>
      <c r="O51" s="11"/>
      <c r="P51" s="13" t="s">
        <v>51</v>
      </c>
      <c r="Q51" s="11"/>
      <c r="R51" s="12"/>
      <c r="S51" s="12"/>
      <c r="T51" s="12"/>
      <c r="U51" s="12"/>
      <c r="V51" s="12"/>
      <c r="W51" s="11"/>
      <c r="X51" s="11"/>
    </row>
    <row r="52" spans="1:24">
      <c r="A52" s="11"/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1"/>
      <c r="M52" s="11"/>
      <c r="N52" s="11"/>
      <c r="O52" s="11"/>
      <c r="P52" s="11"/>
      <c r="Q52" s="11"/>
      <c r="R52" s="12"/>
      <c r="S52" s="12"/>
      <c r="T52" s="12"/>
      <c r="U52" s="12"/>
      <c r="V52" s="12"/>
      <c r="W52" s="11"/>
      <c r="X52" s="11"/>
    </row>
    <row r="53" spans="1:24">
      <c r="A53" s="11"/>
      <c r="B53" s="11"/>
      <c r="C53" s="12" t="s">
        <v>0</v>
      </c>
      <c r="D53" s="12" t="s">
        <v>1</v>
      </c>
      <c r="E53" s="12" t="s">
        <v>2</v>
      </c>
      <c r="F53" s="12" t="s">
        <v>3</v>
      </c>
      <c r="G53" s="12" t="s">
        <v>4</v>
      </c>
      <c r="H53" s="12" t="s">
        <v>5</v>
      </c>
      <c r="I53" s="12" t="s">
        <v>6</v>
      </c>
      <c r="J53" s="12" t="s">
        <v>7</v>
      </c>
      <c r="K53" s="12"/>
      <c r="L53" s="11"/>
      <c r="M53" s="11"/>
      <c r="N53" s="11"/>
      <c r="O53" s="11"/>
      <c r="P53" s="11"/>
      <c r="Q53" s="11"/>
      <c r="R53" s="12" t="s">
        <v>39</v>
      </c>
      <c r="S53" s="12" t="s">
        <v>40</v>
      </c>
      <c r="T53" s="12" t="s">
        <v>41</v>
      </c>
      <c r="U53" s="12" t="s">
        <v>42</v>
      </c>
      <c r="V53" s="12"/>
      <c r="W53" s="11"/>
      <c r="X53" s="11"/>
    </row>
    <row r="54" spans="1:24">
      <c r="A54" s="11"/>
      <c r="B54" s="11" t="s">
        <v>8</v>
      </c>
      <c r="C54" s="26">
        <f t="shared" ref="C54:J57" si="17">C46/$K46</f>
        <v>0.49510763209393344</v>
      </c>
      <c r="D54" s="26">
        <f t="shared" si="17"/>
        <v>0.13195415152362314</v>
      </c>
      <c r="E54" s="26">
        <f t="shared" si="17"/>
        <v>1.313950237629298E-2</v>
      </c>
      <c r="F54" s="26">
        <f t="shared" si="17"/>
        <v>0.20995247414034104</v>
      </c>
      <c r="G54" s="26">
        <f t="shared" si="17"/>
        <v>5.9267542633491752E-2</v>
      </c>
      <c r="H54" s="26">
        <f t="shared" si="17"/>
        <v>5.7031031590718477E-2</v>
      </c>
      <c r="I54" s="26">
        <f t="shared" si="17"/>
        <v>2.4881185350852666E-2</v>
      </c>
      <c r="J54" s="26">
        <f t="shared" si="17"/>
        <v>8.9460441710930948E-3</v>
      </c>
      <c r="K54" s="27"/>
      <c r="L54" s="11"/>
      <c r="M54" s="11"/>
      <c r="N54" s="11"/>
      <c r="O54" s="11"/>
      <c r="P54" s="11"/>
      <c r="Q54" s="11" t="s">
        <v>8</v>
      </c>
      <c r="R54" s="26">
        <f t="shared" ref="R54:U57" si="18">R46/$K46</f>
        <v>0.64020128599384951</v>
      </c>
      <c r="S54" s="26">
        <f t="shared" si="18"/>
        <v>0.26922001677383278</v>
      </c>
      <c r="T54" s="26">
        <f t="shared" si="18"/>
        <v>8.191221694157115E-2</v>
      </c>
      <c r="U54" s="26">
        <f t="shared" si="18"/>
        <v>8.9460441710930948E-3</v>
      </c>
      <c r="V54" s="27"/>
      <c r="W54" s="11"/>
      <c r="X54" s="11"/>
    </row>
    <row r="55" spans="1:24">
      <c r="A55" s="11"/>
      <c r="B55" s="11" t="s">
        <v>9</v>
      </c>
      <c r="C55" s="26">
        <f t="shared" si="17"/>
        <v>0.46196513470681455</v>
      </c>
      <c r="D55" s="26">
        <f t="shared" si="17"/>
        <v>0.27179080824088747</v>
      </c>
      <c r="E55" s="26">
        <f t="shared" si="17"/>
        <v>1.4263074484944533E-2</v>
      </c>
      <c r="F55" s="26">
        <f t="shared" si="17"/>
        <v>0.13391442155309033</v>
      </c>
      <c r="G55" s="26">
        <f t="shared" si="17"/>
        <v>4.5430533544638142E-2</v>
      </c>
      <c r="H55" s="26">
        <f t="shared" si="17"/>
        <v>5.1769677760169046E-2</v>
      </c>
      <c r="I55" s="26">
        <f t="shared" si="17"/>
        <v>1.9809825673534072E-2</v>
      </c>
      <c r="J55" s="26">
        <f t="shared" si="17"/>
        <v>5.2826201796090863E-4</v>
      </c>
      <c r="K55" s="27"/>
      <c r="L55" s="11"/>
      <c r="M55" s="11"/>
      <c r="N55" s="11"/>
      <c r="O55" s="11"/>
      <c r="P55" s="11"/>
      <c r="Q55" s="11" t="s">
        <v>9</v>
      </c>
      <c r="R55" s="26">
        <f t="shared" si="18"/>
        <v>0.74801901743264654</v>
      </c>
      <c r="S55" s="26">
        <f t="shared" si="18"/>
        <v>0.17934495509772846</v>
      </c>
      <c r="T55" s="26">
        <f t="shared" si="18"/>
        <v>7.1579503433703118E-2</v>
      </c>
      <c r="U55" s="26">
        <f t="shared" si="18"/>
        <v>5.2826201796090863E-4</v>
      </c>
      <c r="V55" s="27"/>
      <c r="W55" s="11"/>
      <c r="X55" s="11"/>
    </row>
    <row r="56" spans="1:24">
      <c r="A56" s="11"/>
      <c r="B56" s="11" t="s">
        <v>10</v>
      </c>
      <c r="C56" s="26">
        <f t="shared" si="17"/>
        <v>0.4008578027053778</v>
      </c>
      <c r="D56" s="26">
        <f t="shared" si="17"/>
        <v>0.32035631804684928</v>
      </c>
      <c r="E56" s="26">
        <f t="shared" si="17"/>
        <v>1.6826129990102277E-2</v>
      </c>
      <c r="F56" s="26">
        <f t="shared" si="17"/>
        <v>0.13032002639392939</v>
      </c>
      <c r="G56" s="26">
        <f t="shared" si="17"/>
        <v>3.3322335862751566E-2</v>
      </c>
      <c r="H56" s="26">
        <f t="shared" si="17"/>
        <v>7.0603761134938978E-2</v>
      </c>
      <c r="I56" s="26">
        <f t="shared" si="17"/>
        <v>2.771362586605081E-2</v>
      </c>
      <c r="J56" s="26">
        <f t="shared" si="17"/>
        <v>3.2992411745298581E-4</v>
      </c>
      <c r="K56" s="27"/>
      <c r="L56" s="11"/>
      <c r="M56" s="11"/>
      <c r="N56" s="11"/>
      <c r="O56" s="11"/>
      <c r="P56" s="11"/>
      <c r="Q56" s="11" t="s">
        <v>10</v>
      </c>
      <c r="R56" s="26">
        <f t="shared" si="18"/>
        <v>0.73804025074232937</v>
      </c>
      <c r="S56" s="26">
        <f t="shared" si="18"/>
        <v>0.16364236225668097</v>
      </c>
      <c r="T56" s="26">
        <f t="shared" si="18"/>
        <v>9.831738700098977E-2</v>
      </c>
      <c r="U56" s="26">
        <f t="shared" si="18"/>
        <v>3.2992411745298581E-4</v>
      </c>
      <c r="V56" s="27"/>
      <c r="W56" s="11"/>
      <c r="X56" s="11"/>
    </row>
    <row r="57" spans="1:24">
      <c r="A57" s="11"/>
      <c r="B57" s="11" t="s">
        <v>11</v>
      </c>
      <c r="C57" s="26">
        <f t="shared" si="17"/>
        <v>0.47845804988662127</v>
      </c>
      <c r="D57" s="26">
        <f t="shared" si="17"/>
        <v>0.1765873015873016</v>
      </c>
      <c r="E57" s="26">
        <f t="shared" si="17"/>
        <v>1.3888888888888888E-2</v>
      </c>
      <c r="F57" s="26">
        <f t="shared" si="17"/>
        <v>0.18849206349206349</v>
      </c>
      <c r="G57" s="26">
        <f t="shared" si="17"/>
        <v>5.3854875283446707E-2</v>
      </c>
      <c r="H57" s="26">
        <f t="shared" si="17"/>
        <v>5.7823129251700682E-2</v>
      </c>
      <c r="I57" s="26">
        <f t="shared" si="17"/>
        <v>2.4376417233560089E-2</v>
      </c>
      <c r="J57" s="26">
        <f t="shared" si="17"/>
        <v>6.5192743764172336E-3</v>
      </c>
      <c r="K57" s="27"/>
      <c r="L57" s="11"/>
      <c r="M57" s="11"/>
      <c r="N57" s="11"/>
      <c r="O57" s="11"/>
      <c r="P57" s="11"/>
      <c r="Q57" s="11" t="s">
        <v>11</v>
      </c>
      <c r="R57" s="26">
        <f t="shared" si="18"/>
        <v>0.66893424036281168</v>
      </c>
      <c r="S57" s="26">
        <f t="shared" si="18"/>
        <v>0.24234693877551022</v>
      </c>
      <c r="T57" s="26">
        <f t="shared" si="18"/>
        <v>8.219954648526076E-2</v>
      </c>
      <c r="U57" s="26">
        <f t="shared" si="18"/>
        <v>6.5192743764172336E-3</v>
      </c>
      <c r="V57" s="27"/>
      <c r="W57" s="11"/>
      <c r="X57" s="11"/>
    </row>
    <row r="58" spans="1:24">
      <c r="A58" s="11"/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1"/>
      <c r="M58" s="11"/>
      <c r="N58" s="11"/>
      <c r="O58" s="11"/>
      <c r="P58" s="11"/>
      <c r="Q58" s="11"/>
      <c r="R58" s="12"/>
      <c r="S58" s="12"/>
      <c r="T58" s="12"/>
      <c r="U58" s="12"/>
      <c r="V58" s="12"/>
      <c r="W58" s="11"/>
      <c r="X58" s="11"/>
    </row>
    <row r="59" spans="1:24">
      <c r="A59" s="13" t="s">
        <v>26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1"/>
      <c r="M59" s="11"/>
      <c r="N59" s="11"/>
      <c r="O59" s="11"/>
      <c r="P59" s="13" t="s">
        <v>26</v>
      </c>
      <c r="Q59" s="11"/>
      <c r="R59" s="12"/>
      <c r="S59" s="12"/>
      <c r="T59" s="12"/>
      <c r="U59" s="12"/>
      <c r="V59" s="12"/>
      <c r="W59" s="11"/>
      <c r="X59" s="11"/>
    </row>
    <row r="60" spans="1:24">
      <c r="A60" s="11"/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1"/>
      <c r="M60" s="11"/>
      <c r="N60" s="11"/>
      <c r="O60" s="11"/>
      <c r="P60" s="11"/>
      <c r="Q60" s="11"/>
      <c r="R60" s="12"/>
      <c r="S60" s="12"/>
      <c r="T60" s="12"/>
      <c r="U60" s="12"/>
      <c r="V60" s="12"/>
      <c r="W60" s="11"/>
      <c r="X60" s="11"/>
    </row>
    <row r="61" spans="1:24">
      <c r="A61" s="11"/>
      <c r="B61" s="11"/>
      <c r="C61" s="12" t="s">
        <v>27</v>
      </c>
      <c r="D61" s="12" t="s">
        <v>28</v>
      </c>
      <c r="E61" s="12" t="s">
        <v>29</v>
      </c>
      <c r="F61" s="12" t="s">
        <v>30</v>
      </c>
      <c r="G61" s="12" t="s">
        <v>31</v>
      </c>
      <c r="H61" s="12" t="s">
        <v>32</v>
      </c>
      <c r="I61" s="12" t="s">
        <v>33</v>
      </c>
      <c r="J61" s="12" t="s">
        <v>34</v>
      </c>
      <c r="K61" s="12" t="s">
        <v>35</v>
      </c>
      <c r="L61" s="11"/>
      <c r="M61" s="11"/>
      <c r="N61" s="11"/>
      <c r="O61" s="11"/>
      <c r="P61" s="11"/>
      <c r="Q61" s="11"/>
      <c r="R61" s="12" t="s">
        <v>39</v>
      </c>
      <c r="S61" s="12" t="s">
        <v>40</v>
      </c>
      <c r="T61" s="12" t="s">
        <v>41</v>
      </c>
      <c r="U61" s="12" t="s">
        <v>42</v>
      </c>
      <c r="V61" s="12" t="s">
        <v>11</v>
      </c>
      <c r="W61" s="11"/>
      <c r="X61" s="11"/>
    </row>
    <row r="62" spans="1:24">
      <c r="A62" s="11" t="s">
        <v>24</v>
      </c>
      <c r="B62" s="11" t="s">
        <v>8</v>
      </c>
      <c r="C62" s="12">
        <v>18037</v>
      </c>
      <c r="D62" s="12">
        <v>7348</v>
      </c>
      <c r="E62" s="12">
        <v>1169</v>
      </c>
      <c r="F62" s="12">
        <v>5242</v>
      </c>
      <c r="G62" s="12">
        <v>8527</v>
      </c>
      <c r="H62" s="12">
        <v>28677</v>
      </c>
      <c r="I62" s="12">
        <v>4642</v>
      </c>
      <c r="J62" s="12">
        <v>3922</v>
      </c>
      <c r="K62" s="12">
        <v>40507</v>
      </c>
      <c r="L62" s="11"/>
      <c r="M62" s="11"/>
      <c r="N62" s="11"/>
      <c r="O62" s="11"/>
      <c r="P62" s="11" t="s">
        <v>24</v>
      </c>
      <c r="Q62" s="11" t="s">
        <v>8</v>
      </c>
      <c r="R62" s="12">
        <f>C62+D62+E62</f>
        <v>26554</v>
      </c>
      <c r="S62" s="12">
        <f>F62+G62</f>
        <v>13769</v>
      </c>
      <c r="T62" s="12">
        <f>H62+I62</f>
        <v>33319</v>
      </c>
      <c r="U62" s="12">
        <f>J62</f>
        <v>3922</v>
      </c>
      <c r="V62" s="12">
        <f>K62</f>
        <v>40507</v>
      </c>
      <c r="W62" s="11"/>
      <c r="X62" s="11"/>
    </row>
    <row r="63" spans="1:24">
      <c r="A63" s="11"/>
      <c r="B63" s="11" t="s">
        <v>9</v>
      </c>
      <c r="C63" s="12">
        <v>3379</v>
      </c>
      <c r="D63" s="12">
        <v>2310</v>
      </c>
      <c r="E63" s="12">
        <v>201</v>
      </c>
      <c r="F63" s="12">
        <v>715</v>
      </c>
      <c r="G63" s="12">
        <v>1106</v>
      </c>
      <c r="H63" s="12">
        <v>5072</v>
      </c>
      <c r="I63" s="12">
        <v>663</v>
      </c>
      <c r="J63" s="12">
        <v>638</v>
      </c>
      <c r="K63" s="12">
        <v>7658</v>
      </c>
      <c r="L63" s="11"/>
      <c r="M63" s="11"/>
      <c r="N63" s="11"/>
      <c r="O63" s="11"/>
      <c r="P63" s="11"/>
      <c r="Q63" s="11" t="s">
        <v>9</v>
      </c>
      <c r="R63" s="12">
        <f t="shared" ref="R63:R65" si="19">C63+D63+E63</f>
        <v>5890</v>
      </c>
      <c r="S63" s="12">
        <f t="shared" ref="S63:S65" si="20">F63+G63</f>
        <v>1821</v>
      </c>
      <c r="T63" s="12">
        <f t="shared" ref="T63:T65" si="21">H63+I63</f>
        <v>5735</v>
      </c>
      <c r="U63" s="12">
        <f t="shared" ref="U63:U65" si="22">J63</f>
        <v>638</v>
      </c>
      <c r="V63" s="12">
        <f t="shared" ref="V63:V65" si="23">K63</f>
        <v>7658</v>
      </c>
      <c r="W63" s="11"/>
      <c r="X63" s="11"/>
    </row>
    <row r="64" spans="1:24">
      <c r="A64" s="11"/>
      <c r="B64" s="11" t="s">
        <v>10</v>
      </c>
      <c r="C64" s="12">
        <v>2379</v>
      </c>
      <c r="D64" s="12">
        <v>1792</v>
      </c>
      <c r="E64" s="12">
        <v>115</v>
      </c>
      <c r="F64" s="12">
        <v>481</v>
      </c>
      <c r="G64" s="12">
        <v>620</v>
      </c>
      <c r="H64" s="12">
        <v>4680</v>
      </c>
      <c r="I64" s="12">
        <v>574</v>
      </c>
      <c r="J64" s="12">
        <v>346</v>
      </c>
      <c r="K64" s="12">
        <v>6833</v>
      </c>
      <c r="L64" s="11"/>
      <c r="M64" s="11"/>
      <c r="N64" s="11"/>
      <c r="O64" s="11"/>
      <c r="P64" s="11"/>
      <c r="Q64" s="11" t="s">
        <v>10</v>
      </c>
      <c r="R64" s="12">
        <f t="shared" si="19"/>
        <v>4286</v>
      </c>
      <c r="S64" s="12">
        <f t="shared" si="20"/>
        <v>1101</v>
      </c>
      <c r="T64" s="12">
        <f t="shared" si="21"/>
        <v>5254</v>
      </c>
      <c r="U64" s="12">
        <f t="shared" si="22"/>
        <v>346</v>
      </c>
      <c r="V64" s="12">
        <f t="shared" si="23"/>
        <v>6833</v>
      </c>
      <c r="W64" s="11"/>
      <c r="X64" s="11"/>
    </row>
    <row r="65" spans="1:24">
      <c r="A65" s="11"/>
      <c r="B65" s="11" t="s">
        <v>11</v>
      </c>
      <c r="C65" s="12">
        <v>23795</v>
      </c>
      <c r="D65" s="12">
        <v>11450</v>
      </c>
      <c r="E65" s="12">
        <v>1485</v>
      </c>
      <c r="F65" s="12">
        <v>6437</v>
      </c>
      <c r="G65" s="12">
        <v>10253</v>
      </c>
      <c r="H65" s="12">
        <v>38429</v>
      </c>
      <c r="I65" s="12">
        <v>5879</v>
      </c>
      <c r="J65" s="12">
        <v>4907</v>
      </c>
      <c r="K65" s="12">
        <v>54998</v>
      </c>
      <c r="L65" s="11"/>
      <c r="M65" s="11"/>
      <c r="N65" s="11"/>
      <c r="O65" s="11"/>
      <c r="P65" s="11"/>
      <c r="Q65" s="11" t="s">
        <v>11</v>
      </c>
      <c r="R65" s="12">
        <f t="shared" si="19"/>
        <v>36730</v>
      </c>
      <c r="S65" s="12">
        <f t="shared" si="20"/>
        <v>16690</v>
      </c>
      <c r="T65" s="12">
        <f t="shared" si="21"/>
        <v>44308</v>
      </c>
      <c r="U65" s="12">
        <f t="shared" si="22"/>
        <v>4907</v>
      </c>
      <c r="V65" s="12">
        <f t="shared" si="23"/>
        <v>54998</v>
      </c>
      <c r="W65" s="11"/>
      <c r="X65" s="11"/>
    </row>
    <row r="66" spans="1:24">
      <c r="A66" s="11"/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1"/>
      <c r="M66" s="11"/>
      <c r="N66" s="11"/>
      <c r="O66" s="11"/>
      <c r="P66" s="11"/>
      <c r="Q66" s="11"/>
      <c r="R66" s="12"/>
      <c r="S66" s="12"/>
      <c r="T66" s="12"/>
      <c r="U66" s="12"/>
      <c r="V66" s="12"/>
      <c r="W66" s="11"/>
      <c r="X66" s="11"/>
    </row>
    <row r="67" spans="1:24">
      <c r="A67" s="13" t="s">
        <v>37</v>
      </c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1"/>
      <c r="M67" s="11"/>
      <c r="N67" s="11"/>
      <c r="O67" s="11"/>
      <c r="P67" s="13" t="s">
        <v>37</v>
      </c>
      <c r="Q67" s="11"/>
      <c r="R67" s="12"/>
      <c r="S67" s="12"/>
      <c r="T67" s="12"/>
      <c r="U67" s="12"/>
      <c r="V67" s="12"/>
      <c r="W67" s="11"/>
      <c r="X67" s="11"/>
    </row>
    <row r="68" spans="1:24">
      <c r="A68" s="11"/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1"/>
      <c r="M68" s="11"/>
      <c r="N68" s="11"/>
      <c r="O68" s="11"/>
      <c r="P68" s="11"/>
      <c r="Q68" s="11"/>
      <c r="R68" s="12"/>
      <c r="S68" s="12"/>
      <c r="T68" s="12"/>
      <c r="U68" s="12"/>
      <c r="V68" s="12"/>
      <c r="W68" s="11"/>
      <c r="X68" s="11"/>
    </row>
    <row r="69" spans="1:24">
      <c r="A69" s="11"/>
      <c r="B69" s="11"/>
      <c r="C69" s="12" t="s">
        <v>0</v>
      </c>
      <c r="D69" s="12" t="s">
        <v>1</v>
      </c>
      <c r="E69" s="12" t="s">
        <v>2</v>
      </c>
      <c r="F69" s="12" t="s">
        <v>3</v>
      </c>
      <c r="G69" s="12" t="s">
        <v>4</v>
      </c>
      <c r="H69" s="12" t="s">
        <v>5</v>
      </c>
      <c r="I69" s="12" t="s">
        <v>6</v>
      </c>
      <c r="J69" s="12" t="s">
        <v>7</v>
      </c>
      <c r="K69" s="12"/>
      <c r="L69" s="11"/>
      <c r="M69" s="11"/>
      <c r="N69" s="11"/>
      <c r="O69" s="11"/>
      <c r="P69" s="11"/>
      <c r="Q69" s="11"/>
      <c r="R69" s="12" t="s">
        <v>39</v>
      </c>
      <c r="S69" s="12" t="s">
        <v>40</v>
      </c>
      <c r="T69" s="12" t="s">
        <v>41</v>
      </c>
      <c r="U69" s="12" t="s">
        <v>42</v>
      </c>
      <c r="V69" s="12"/>
      <c r="W69" s="11"/>
      <c r="X69" s="11"/>
    </row>
    <row r="70" spans="1:24">
      <c r="A70" s="11"/>
      <c r="B70" s="11"/>
      <c r="C70" s="12" t="s">
        <v>38</v>
      </c>
      <c r="D70" s="12" t="s">
        <v>38</v>
      </c>
      <c r="E70" s="12" t="s">
        <v>38</v>
      </c>
      <c r="F70" s="12" t="s">
        <v>38</v>
      </c>
      <c r="G70" s="12" t="s">
        <v>38</v>
      </c>
      <c r="H70" s="12" t="s">
        <v>38</v>
      </c>
      <c r="I70" s="12" t="s">
        <v>38</v>
      </c>
      <c r="J70" s="12" t="s">
        <v>38</v>
      </c>
      <c r="K70" s="12"/>
      <c r="L70" s="11"/>
      <c r="M70" s="11"/>
      <c r="N70" s="11"/>
      <c r="O70" s="11"/>
      <c r="P70" s="11"/>
      <c r="Q70" s="11"/>
      <c r="R70" s="12" t="s">
        <v>38</v>
      </c>
      <c r="S70" s="12" t="s">
        <v>38</v>
      </c>
      <c r="T70" s="12" t="s">
        <v>38</v>
      </c>
      <c r="U70" s="12" t="s">
        <v>38</v>
      </c>
      <c r="V70" s="12"/>
      <c r="W70" s="11"/>
      <c r="X70" s="11"/>
    </row>
    <row r="71" spans="1:24">
      <c r="A71" s="11"/>
      <c r="B71" s="11" t="s">
        <v>8</v>
      </c>
      <c r="C71" s="28">
        <f t="shared" ref="C71:J74" si="24">(1.645*1.14)*SQRT((C54*(1-C54))/$K62)*100</f>
        <v>0.46585946872365258</v>
      </c>
      <c r="D71" s="28">
        <f t="shared" si="24"/>
        <v>0.31534690654802711</v>
      </c>
      <c r="E71" s="28">
        <f t="shared" si="24"/>
        <v>0.10610187413520951</v>
      </c>
      <c r="F71" s="28">
        <f t="shared" si="24"/>
        <v>0.37948343297439957</v>
      </c>
      <c r="G71" s="28">
        <f t="shared" si="24"/>
        <v>0.22001244036724668</v>
      </c>
      <c r="H71" s="28">
        <f t="shared" si="24"/>
        <v>0.21607773948455899</v>
      </c>
      <c r="I71" s="28">
        <f t="shared" si="24"/>
        <v>0.14513428406866391</v>
      </c>
      <c r="J71" s="28">
        <f t="shared" si="24"/>
        <v>8.7734394351763348E-2</v>
      </c>
      <c r="K71" s="28"/>
      <c r="L71" s="11"/>
      <c r="M71" s="11"/>
      <c r="N71" s="11"/>
      <c r="O71" s="11"/>
      <c r="P71" s="11"/>
      <c r="Q71" s="11" t="s">
        <v>8</v>
      </c>
      <c r="R71" s="28">
        <f t="shared" ref="R71:U74" si="25">(1.645*1.14)*SQRT((R54*(1-R54))/$V62)*100</f>
        <v>0.447191755377567</v>
      </c>
      <c r="S71" s="28">
        <f t="shared" si="25"/>
        <v>0.41328791734100223</v>
      </c>
      <c r="T71" s="28">
        <f t="shared" si="25"/>
        <v>0.25551838737494376</v>
      </c>
      <c r="U71" s="28">
        <f t="shared" si="25"/>
        <v>8.7734394351763348E-2</v>
      </c>
      <c r="V71" s="28"/>
      <c r="W71" s="11"/>
      <c r="X71" s="11"/>
    </row>
    <row r="72" spans="1:24">
      <c r="A72" s="11"/>
      <c r="B72" s="11" t="s">
        <v>9</v>
      </c>
      <c r="C72" s="28">
        <f t="shared" si="24"/>
        <v>1.0683729465239002</v>
      </c>
      <c r="D72" s="28">
        <f t="shared" si="24"/>
        <v>0.9533635278698771</v>
      </c>
      <c r="E72" s="28">
        <f t="shared" si="24"/>
        <v>0.25409736442385483</v>
      </c>
      <c r="F72" s="28">
        <f t="shared" si="24"/>
        <v>0.72980553192076481</v>
      </c>
      <c r="G72" s="28">
        <f t="shared" si="24"/>
        <v>0.44626287659343772</v>
      </c>
      <c r="H72" s="28">
        <f t="shared" si="24"/>
        <v>0.47479673406476625</v>
      </c>
      <c r="I72" s="28">
        <f t="shared" si="24"/>
        <v>0.29861290457627393</v>
      </c>
      <c r="J72" s="28">
        <f t="shared" si="24"/>
        <v>4.9240564680451716E-2</v>
      </c>
      <c r="K72" s="28"/>
      <c r="L72" s="11"/>
      <c r="M72" s="11"/>
      <c r="N72" s="11"/>
      <c r="O72" s="11"/>
      <c r="P72" s="11"/>
      <c r="Q72" s="11" t="s">
        <v>9</v>
      </c>
      <c r="R72" s="28">
        <f t="shared" si="25"/>
        <v>0.93036480896712803</v>
      </c>
      <c r="S72" s="28">
        <f t="shared" si="25"/>
        <v>0.8221252307379936</v>
      </c>
      <c r="T72" s="28">
        <f t="shared" si="25"/>
        <v>0.55243320290766385</v>
      </c>
      <c r="U72" s="28">
        <f t="shared" si="25"/>
        <v>4.9240564680451716E-2</v>
      </c>
      <c r="V72" s="28"/>
      <c r="W72" s="11"/>
      <c r="X72" s="11"/>
    </row>
    <row r="73" spans="1:24">
      <c r="A73" s="11"/>
      <c r="B73" s="11" t="s">
        <v>10</v>
      </c>
      <c r="C73" s="28">
        <f t="shared" si="24"/>
        <v>1.1117961555071454</v>
      </c>
      <c r="D73" s="28">
        <f t="shared" si="24"/>
        <v>1.0585767033914109</v>
      </c>
      <c r="E73" s="28">
        <f t="shared" si="24"/>
        <v>0.29179129199184428</v>
      </c>
      <c r="F73" s="28">
        <f t="shared" si="24"/>
        <v>0.76374847778798849</v>
      </c>
      <c r="G73" s="28">
        <f t="shared" si="24"/>
        <v>0.40716796737987432</v>
      </c>
      <c r="H73" s="28">
        <f t="shared" si="24"/>
        <v>0.58113819086441409</v>
      </c>
      <c r="I73" s="28">
        <f t="shared" si="24"/>
        <v>0.37239926731614681</v>
      </c>
      <c r="J73" s="28">
        <f t="shared" si="24"/>
        <v>4.1200304058852472E-2</v>
      </c>
      <c r="K73" s="28"/>
      <c r="L73" s="11"/>
      <c r="M73" s="11"/>
      <c r="N73" s="11"/>
      <c r="O73" s="11"/>
      <c r="P73" s="11"/>
      <c r="Q73" s="11" t="s">
        <v>10</v>
      </c>
      <c r="R73" s="28">
        <f t="shared" si="25"/>
        <v>0.99752169561194959</v>
      </c>
      <c r="S73" s="28">
        <f t="shared" si="25"/>
        <v>0.83928396736789335</v>
      </c>
      <c r="T73" s="28">
        <f t="shared" si="25"/>
        <v>0.67547153905709678</v>
      </c>
      <c r="U73" s="28">
        <f t="shared" si="25"/>
        <v>4.1200304058852472E-2</v>
      </c>
      <c r="V73" s="28"/>
      <c r="W73" s="11"/>
      <c r="X73" s="11"/>
    </row>
    <row r="74" spans="1:24">
      <c r="A74" s="11"/>
      <c r="B74" s="11" t="s">
        <v>11</v>
      </c>
      <c r="C74" s="28">
        <f t="shared" si="24"/>
        <v>0.39945132076769685</v>
      </c>
      <c r="D74" s="28">
        <f t="shared" si="24"/>
        <v>0.30491993640144255</v>
      </c>
      <c r="E74" s="28">
        <f t="shared" si="24"/>
        <v>9.3582357843493447E-2</v>
      </c>
      <c r="F74" s="28">
        <f t="shared" si="24"/>
        <v>0.31274489222081797</v>
      </c>
      <c r="G74" s="28">
        <f t="shared" si="24"/>
        <v>0.18050477517747729</v>
      </c>
      <c r="H74" s="28">
        <f t="shared" si="24"/>
        <v>0.1866441232414317</v>
      </c>
      <c r="I74" s="28">
        <f t="shared" si="24"/>
        <v>0.12331712396490412</v>
      </c>
      <c r="J74" s="28">
        <f t="shared" si="24"/>
        <v>6.4354164748718148E-2</v>
      </c>
      <c r="K74" s="28"/>
      <c r="L74" s="11"/>
      <c r="M74" s="11"/>
      <c r="N74" s="11"/>
      <c r="O74" s="11"/>
      <c r="P74" s="11"/>
      <c r="Q74" s="11" t="s">
        <v>11</v>
      </c>
      <c r="R74" s="28">
        <f t="shared" si="25"/>
        <v>0.37631033996793267</v>
      </c>
      <c r="S74" s="28">
        <f t="shared" si="25"/>
        <v>0.34265041769566112</v>
      </c>
      <c r="T74" s="28">
        <f t="shared" si="25"/>
        <v>0.21963732715277701</v>
      </c>
      <c r="U74" s="28">
        <f t="shared" si="25"/>
        <v>6.4354164748718148E-2</v>
      </c>
      <c r="V74" s="28"/>
      <c r="W74" s="11"/>
      <c r="X74" s="11"/>
    </row>
    <row r="75" spans="1:24">
      <c r="A75" s="11"/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11"/>
      <c r="M75" s="11"/>
      <c r="N75" s="11"/>
      <c r="O75" s="11"/>
      <c r="P75" s="11"/>
      <c r="Q75" s="11"/>
      <c r="R75" s="12"/>
      <c r="S75" s="12"/>
      <c r="T75" s="12"/>
      <c r="U75" s="12"/>
      <c r="V75" s="12"/>
      <c r="W75" s="11"/>
      <c r="X75" s="11"/>
    </row>
    <row r="76" spans="1:24">
      <c r="A76" s="11"/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1"/>
      <c r="M76" s="11"/>
      <c r="N76" s="11"/>
      <c r="O76" s="11"/>
      <c r="P76" s="11"/>
      <c r="Q76" s="11"/>
      <c r="R76" s="12"/>
      <c r="S76" s="12"/>
      <c r="T76" s="12"/>
      <c r="U76" s="12"/>
      <c r="V76" s="12"/>
      <c r="W76" s="11"/>
      <c r="X76" s="11"/>
    </row>
    <row r="77" spans="1:24" s="9" customFormat="1">
      <c r="C77" s="10"/>
      <c r="D77" s="10"/>
      <c r="E77" s="10"/>
      <c r="F77" s="10"/>
      <c r="G77" s="10"/>
      <c r="H77" s="10"/>
      <c r="I77" s="10"/>
      <c r="J77" s="10"/>
      <c r="K77" s="10"/>
      <c r="R77" s="10"/>
      <c r="S77" s="10"/>
      <c r="T77" s="10"/>
      <c r="U77" s="10"/>
      <c r="V77" s="10"/>
    </row>
    <row r="78" spans="1:24" s="11" customFormat="1">
      <c r="C78" s="12"/>
      <c r="D78" s="12"/>
      <c r="E78" s="12"/>
      <c r="F78" s="12"/>
      <c r="G78" s="12"/>
      <c r="H78" s="12"/>
      <c r="I78" s="12"/>
      <c r="J78" s="12"/>
      <c r="K78" s="12"/>
      <c r="R78" s="12"/>
      <c r="S78" s="12"/>
      <c r="T78" s="12"/>
      <c r="U78" s="12"/>
      <c r="V78" s="12"/>
    </row>
    <row r="79" spans="1:24" s="11" customFormat="1">
      <c r="A79" s="13">
        <v>2005</v>
      </c>
      <c r="C79" s="12"/>
      <c r="D79" s="12"/>
      <c r="E79" s="12"/>
      <c r="F79" s="12"/>
      <c r="G79" s="12"/>
      <c r="H79" s="12"/>
      <c r="I79" s="12"/>
      <c r="J79" s="12"/>
      <c r="K79" s="12"/>
      <c r="R79" s="12"/>
      <c r="S79" s="12"/>
      <c r="T79" s="12"/>
      <c r="U79" s="12"/>
      <c r="V79" s="12"/>
    </row>
    <row r="80" spans="1:24">
      <c r="A80" s="11"/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1"/>
      <c r="M80" s="11"/>
      <c r="N80" s="11"/>
      <c r="O80" s="11"/>
      <c r="P80" s="11"/>
      <c r="Q80" s="11"/>
      <c r="R80" s="12"/>
      <c r="S80" s="12"/>
      <c r="T80" s="12"/>
      <c r="U80" s="12"/>
      <c r="V80" s="12"/>
      <c r="W80" s="11"/>
      <c r="X80" s="11"/>
    </row>
    <row r="81" spans="1:24">
      <c r="A81" s="13" t="s">
        <v>12</v>
      </c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1"/>
      <c r="M81" s="11"/>
      <c r="N81" s="11"/>
      <c r="O81" s="11"/>
      <c r="P81" s="13" t="s">
        <v>43</v>
      </c>
      <c r="Q81" s="11"/>
      <c r="R81" s="12"/>
      <c r="S81" s="12"/>
      <c r="T81" s="12"/>
      <c r="U81" s="12"/>
      <c r="V81" s="12"/>
      <c r="W81" s="11"/>
      <c r="X81" s="11"/>
    </row>
    <row r="82" spans="1:24">
      <c r="A82" s="11"/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11"/>
      <c r="M82" s="11"/>
      <c r="N82" s="11"/>
      <c r="O82" s="11"/>
      <c r="P82" s="11"/>
      <c r="Q82" s="11"/>
      <c r="R82" s="12"/>
      <c r="S82" s="12"/>
      <c r="T82" s="12"/>
      <c r="U82" s="12"/>
      <c r="V82" s="12"/>
      <c r="W82" s="11"/>
      <c r="X82" s="11"/>
    </row>
    <row r="83" spans="1:24">
      <c r="A83" s="11"/>
      <c r="B83" s="11"/>
      <c r="C83" s="12" t="s">
        <v>0</v>
      </c>
      <c r="D83" s="12" t="s">
        <v>1</v>
      </c>
      <c r="E83" s="12" t="s">
        <v>2</v>
      </c>
      <c r="F83" s="12" t="s">
        <v>3</v>
      </c>
      <c r="G83" s="12" t="s">
        <v>4</v>
      </c>
      <c r="H83" s="12" t="s">
        <v>5</v>
      </c>
      <c r="I83" s="12" t="s">
        <v>6</v>
      </c>
      <c r="J83" s="12" t="s">
        <v>7</v>
      </c>
      <c r="K83" s="12" t="s">
        <v>11</v>
      </c>
      <c r="L83" s="11"/>
      <c r="M83" s="11"/>
      <c r="N83" s="11"/>
      <c r="O83" s="11"/>
      <c r="P83" s="11"/>
      <c r="Q83" s="11"/>
      <c r="R83" s="12" t="s">
        <v>39</v>
      </c>
      <c r="S83" s="12" t="s">
        <v>40</v>
      </c>
      <c r="T83" s="12" t="s">
        <v>41</v>
      </c>
      <c r="U83" s="12" t="s">
        <v>42</v>
      </c>
      <c r="V83" s="12"/>
      <c r="W83" s="11"/>
      <c r="X83" s="11"/>
    </row>
    <row r="84" spans="1:24">
      <c r="A84" s="11"/>
      <c r="B84" s="11" t="s">
        <v>8</v>
      </c>
      <c r="C84" s="12">
        <v>19.54</v>
      </c>
      <c r="D84" s="12">
        <v>5.07</v>
      </c>
      <c r="E84" s="12">
        <v>0.64</v>
      </c>
      <c r="F84" s="12">
        <v>6.66</v>
      </c>
      <c r="G84" s="12">
        <v>2.12</v>
      </c>
      <c r="H84" s="12">
        <v>2.23</v>
      </c>
      <c r="I84" s="12">
        <v>1.1299999999999999</v>
      </c>
      <c r="J84" s="12">
        <v>0.47</v>
      </c>
      <c r="K84" s="12">
        <v>37.86</v>
      </c>
      <c r="L84" s="11"/>
      <c r="M84" s="11"/>
      <c r="N84" s="11"/>
      <c r="O84" s="11"/>
      <c r="P84" s="11"/>
      <c r="Q84" s="11" t="s">
        <v>8</v>
      </c>
      <c r="R84" s="12">
        <f>C84+D84+E84</f>
        <v>25.25</v>
      </c>
      <c r="S84" s="12">
        <f>F84+G84</f>
        <v>8.7800000000000011</v>
      </c>
      <c r="T84" s="12">
        <f>H84+I84</f>
        <v>3.36</v>
      </c>
      <c r="U84" s="12">
        <f>J84</f>
        <v>0.47</v>
      </c>
      <c r="V84" s="12"/>
      <c r="W84" s="11"/>
      <c r="X84" s="11"/>
    </row>
    <row r="85" spans="1:24">
      <c r="A85" s="11"/>
      <c r="B85" s="11" t="s">
        <v>9</v>
      </c>
      <c r="C85" s="12">
        <v>20.34</v>
      </c>
      <c r="D85" s="12">
        <v>14.77</v>
      </c>
      <c r="E85" s="12">
        <v>0.93</v>
      </c>
      <c r="F85" s="12">
        <v>5.29</v>
      </c>
      <c r="G85" s="12">
        <v>2.16</v>
      </c>
      <c r="H85" s="12">
        <v>2.34</v>
      </c>
      <c r="I85" s="12">
        <v>0.98</v>
      </c>
      <c r="J85" s="12">
        <v>0.49</v>
      </c>
      <c r="K85" s="12">
        <v>47.3</v>
      </c>
      <c r="L85" s="11"/>
      <c r="M85" s="11"/>
      <c r="N85" s="11"/>
      <c r="O85" s="11"/>
      <c r="P85" s="11"/>
      <c r="Q85" s="11" t="s">
        <v>9</v>
      </c>
      <c r="R85" s="12">
        <f t="shared" ref="R85:R87" si="26">C85+D85+E85</f>
        <v>36.04</v>
      </c>
      <c r="S85" s="12">
        <f t="shared" ref="S85:S87" si="27">F85+G85</f>
        <v>7.45</v>
      </c>
      <c r="T85" s="12">
        <f t="shared" ref="T85:T87" si="28">H85+I85</f>
        <v>3.32</v>
      </c>
      <c r="U85" s="12">
        <f t="shared" ref="U85:U87" si="29">J85</f>
        <v>0.49</v>
      </c>
      <c r="V85" s="12"/>
      <c r="W85" s="11"/>
      <c r="X85" s="11"/>
    </row>
    <row r="86" spans="1:24">
      <c r="A86" s="11"/>
      <c r="B86" s="11" t="s">
        <v>10</v>
      </c>
      <c r="C86" s="12">
        <v>15.22</v>
      </c>
      <c r="D86" s="12">
        <v>13.99</v>
      </c>
      <c r="E86" s="12">
        <v>0.86</v>
      </c>
      <c r="F86" s="12">
        <v>5.45</v>
      </c>
      <c r="G86" s="12">
        <v>1.58</v>
      </c>
      <c r="H86" s="12">
        <v>2.96</v>
      </c>
      <c r="I86" s="12">
        <v>0.99</v>
      </c>
      <c r="J86" s="12">
        <v>0</v>
      </c>
      <c r="K86" s="12">
        <v>41.050000000000004</v>
      </c>
      <c r="L86" s="11"/>
      <c r="M86" s="11"/>
      <c r="N86" s="11"/>
      <c r="O86" s="11"/>
      <c r="P86" s="11"/>
      <c r="Q86" s="11" t="s">
        <v>10</v>
      </c>
      <c r="R86" s="12">
        <f t="shared" si="26"/>
        <v>30.07</v>
      </c>
      <c r="S86" s="12">
        <f t="shared" si="27"/>
        <v>7.03</v>
      </c>
      <c r="T86" s="12">
        <f t="shared" si="28"/>
        <v>3.95</v>
      </c>
      <c r="U86" s="12">
        <f t="shared" si="29"/>
        <v>0</v>
      </c>
      <c r="V86" s="12"/>
      <c r="W86" s="11"/>
      <c r="X86" s="11"/>
    </row>
    <row r="87" spans="1:24">
      <c r="A87" s="11"/>
      <c r="B87" s="11" t="s">
        <v>11</v>
      </c>
      <c r="C87" s="12">
        <v>19.11</v>
      </c>
      <c r="D87" s="12">
        <v>7.61</v>
      </c>
      <c r="E87" s="12">
        <v>0.71</v>
      </c>
      <c r="F87" s="12">
        <v>6.31</v>
      </c>
      <c r="G87" s="12">
        <v>2.0499999999999998</v>
      </c>
      <c r="H87" s="12">
        <v>2.34</v>
      </c>
      <c r="I87" s="12">
        <v>1.0900000000000001</v>
      </c>
      <c r="J87" s="12">
        <v>0.41</v>
      </c>
      <c r="K87" s="12">
        <v>39.629999999999995</v>
      </c>
      <c r="L87" s="11"/>
      <c r="M87" s="11"/>
      <c r="N87" s="11"/>
      <c r="O87" s="11"/>
      <c r="P87" s="11"/>
      <c r="Q87" s="11" t="s">
        <v>11</v>
      </c>
      <c r="R87" s="12">
        <f t="shared" si="26"/>
        <v>27.43</v>
      </c>
      <c r="S87" s="12">
        <f t="shared" si="27"/>
        <v>8.36</v>
      </c>
      <c r="T87" s="12">
        <f t="shared" si="28"/>
        <v>3.4299999999999997</v>
      </c>
      <c r="U87" s="12">
        <f t="shared" si="29"/>
        <v>0.41</v>
      </c>
      <c r="V87" s="12"/>
      <c r="W87" s="11"/>
      <c r="X87" s="11"/>
    </row>
    <row r="88" spans="1:24">
      <c r="A88" s="11"/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1"/>
      <c r="M88" s="11"/>
      <c r="N88" s="11"/>
      <c r="O88" s="11"/>
      <c r="P88" s="11"/>
      <c r="Q88" s="11"/>
      <c r="R88" s="12"/>
      <c r="S88" s="12"/>
      <c r="T88" s="12"/>
      <c r="U88" s="12"/>
      <c r="V88" s="12"/>
      <c r="W88" s="11"/>
      <c r="X88" s="11"/>
    </row>
    <row r="89" spans="1:24">
      <c r="A89" s="13" t="s">
        <v>50</v>
      </c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1"/>
      <c r="M89" s="11"/>
      <c r="N89" s="11"/>
      <c r="O89" s="11"/>
      <c r="P89" s="13" t="s">
        <v>51</v>
      </c>
      <c r="Q89" s="11"/>
      <c r="R89" s="12"/>
      <c r="S89" s="12"/>
      <c r="T89" s="12"/>
      <c r="U89" s="12"/>
      <c r="V89" s="12"/>
      <c r="W89" s="11"/>
      <c r="X89" s="11"/>
    </row>
    <row r="90" spans="1:24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1"/>
      <c r="M90" s="11"/>
      <c r="N90" s="11"/>
      <c r="O90" s="11"/>
      <c r="P90" s="11"/>
      <c r="Q90" s="11"/>
      <c r="R90" s="12"/>
      <c r="S90" s="12"/>
      <c r="T90" s="12"/>
      <c r="U90" s="12"/>
      <c r="V90" s="12"/>
      <c r="W90" s="11"/>
      <c r="X90" s="11"/>
    </row>
    <row r="91" spans="1:24">
      <c r="A91" s="11"/>
      <c r="B91" s="11"/>
      <c r="C91" s="12" t="s">
        <v>0</v>
      </c>
      <c r="D91" s="12" t="s">
        <v>1</v>
      </c>
      <c r="E91" s="12" t="s">
        <v>2</v>
      </c>
      <c r="F91" s="12" t="s">
        <v>3</v>
      </c>
      <c r="G91" s="12" t="s">
        <v>4</v>
      </c>
      <c r="H91" s="12" t="s">
        <v>5</v>
      </c>
      <c r="I91" s="12" t="s">
        <v>6</v>
      </c>
      <c r="J91" s="12" t="s">
        <v>7</v>
      </c>
      <c r="K91" s="12"/>
      <c r="L91" s="11"/>
      <c r="M91" s="11"/>
      <c r="N91" s="11"/>
      <c r="O91" s="11"/>
      <c r="P91" s="11"/>
      <c r="Q91" s="11"/>
      <c r="R91" s="12" t="s">
        <v>39</v>
      </c>
      <c r="S91" s="12" t="s">
        <v>40</v>
      </c>
      <c r="T91" s="12" t="s">
        <v>41</v>
      </c>
      <c r="U91" s="12" t="s">
        <v>42</v>
      </c>
      <c r="V91" s="12"/>
      <c r="W91" s="11"/>
      <c r="X91" s="11"/>
    </row>
    <row r="92" spans="1:24">
      <c r="A92" s="11"/>
      <c r="B92" s="11" t="s">
        <v>8</v>
      </c>
      <c r="C92" s="26">
        <f t="shared" ref="C92:J95" si="30">C84/$K84</f>
        <v>0.51611199154780774</v>
      </c>
      <c r="D92" s="26">
        <f t="shared" si="30"/>
        <v>0.13391442155309033</v>
      </c>
      <c r="E92" s="26">
        <f t="shared" si="30"/>
        <v>1.6904384574749076E-2</v>
      </c>
      <c r="F92" s="26">
        <f t="shared" si="30"/>
        <v>0.17591125198098256</v>
      </c>
      <c r="G92" s="26">
        <f t="shared" si="30"/>
        <v>5.5995773903856315E-2</v>
      </c>
      <c r="H92" s="26">
        <f t="shared" si="30"/>
        <v>5.8901215002641311E-2</v>
      </c>
      <c r="I92" s="26">
        <f t="shared" si="30"/>
        <v>2.9846804014791332E-2</v>
      </c>
      <c r="J92" s="26">
        <f t="shared" si="30"/>
        <v>1.2414157422081351E-2</v>
      </c>
      <c r="K92" s="27"/>
      <c r="L92" s="11"/>
      <c r="M92" s="11"/>
      <c r="N92" s="11"/>
      <c r="O92" s="11"/>
      <c r="P92" s="11"/>
      <c r="Q92" s="11" t="s">
        <v>8</v>
      </c>
      <c r="R92" s="26">
        <f t="shared" ref="R92:U95" si="31">R84/$K84</f>
        <v>0.66693079767564711</v>
      </c>
      <c r="S92" s="26">
        <f t="shared" si="31"/>
        <v>0.23190702588483891</v>
      </c>
      <c r="T92" s="26">
        <f t="shared" si="31"/>
        <v>8.874801901743265E-2</v>
      </c>
      <c r="U92" s="26">
        <f t="shared" si="31"/>
        <v>1.2414157422081351E-2</v>
      </c>
      <c r="V92" s="27"/>
      <c r="W92" s="11"/>
      <c r="X92" s="11"/>
    </row>
    <row r="93" spans="1:24">
      <c r="A93" s="11"/>
      <c r="B93" s="11" t="s">
        <v>9</v>
      </c>
      <c r="C93" s="26">
        <f t="shared" si="30"/>
        <v>0.43002114164904864</v>
      </c>
      <c r="D93" s="26">
        <f t="shared" si="30"/>
        <v>0.31226215644820299</v>
      </c>
      <c r="E93" s="26">
        <f t="shared" si="30"/>
        <v>1.9661733615221989E-2</v>
      </c>
      <c r="F93" s="26">
        <f t="shared" si="30"/>
        <v>0.11183932346723045</v>
      </c>
      <c r="G93" s="26">
        <f t="shared" si="30"/>
        <v>4.5665961945031718E-2</v>
      </c>
      <c r="H93" s="26">
        <f t="shared" si="30"/>
        <v>4.9471458773784352E-2</v>
      </c>
      <c r="I93" s="26">
        <f t="shared" si="30"/>
        <v>2.0718816067653276E-2</v>
      </c>
      <c r="J93" s="26">
        <f t="shared" si="30"/>
        <v>1.0359408033826638E-2</v>
      </c>
      <c r="K93" s="27"/>
      <c r="L93" s="11"/>
      <c r="M93" s="11"/>
      <c r="N93" s="11"/>
      <c r="O93" s="11"/>
      <c r="P93" s="11"/>
      <c r="Q93" s="11" t="s">
        <v>9</v>
      </c>
      <c r="R93" s="26">
        <f t="shared" si="31"/>
        <v>0.76194503171247363</v>
      </c>
      <c r="S93" s="26">
        <f t="shared" si="31"/>
        <v>0.15750528541226216</v>
      </c>
      <c r="T93" s="26">
        <f t="shared" si="31"/>
        <v>7.0190274841437639E-2</v>
      </c>
      <c r="U93" s="26">
        <f t="shared" si="31"/>
        <v>1.0359408033826638E-2</v>
      </c>
      <c r="V93" s="27"/>
      <c r="W93" s="11"/>
      <c r="X93" s="11"/>
    </row>
    <row r="94" spans="1:24">
      <c r="A94" s="11"/>
      <c r="B94" s="11" t="s">
        <v>10</v>
      </c>
      <c r="C94" s="26">
        <f t="shared" si="30"/>
        <v>0.37076735688185136</v>
      </c>
      <c r="D94" s="26">
        <f t="shared" si="30"/>
        <v>0.34080389768574904</v>
      </c>
      <c r="E94" s="26">
        <f t="shared" si="30"/>
        <v>2.0950060901339829E-2</v>
      </c>
      <c r="F94" s="26">
        <f t="shared" si="30"/>
        <v>0.13276492082825822</v>
      </c>
      <c r="G94" s="26">
        <f t="shared" si="30"/>
        <v>3.8489646772228985E-2</v>
      </c>
      <c r="H94" s="26">
        <f t="shared" si="30"/>
        <v>7.2107186358099873E-2</v>
      </c>
      <c r="I94" s="26">
        <f t="shared" si="30"/>
        <v>2.4116930572472592E-2</v>
      </c>
      <c r="J94" s="26">
        <f t="shared" si="30"/>
        <v>0</v>
      </c>
      <c r="K94" s="27"/>
      <c r="L94" s="11"/>
      <c r="M94" s="11"/>
      <c r="N94" s="11"/>
      <c r="O94" s="11"/>
      <c r="P94" s="11"/>
      <c r="Q94" s="11" t="s">
        <v>10</v>
      </c>
      <c r="R94" s="26">
        <f t="shared" si="31"/>
        <v>0.73252131546894028</v>
      </c>
      <c r="S94" s="26">
        <f t="shared" si="31"/>
        <v>0.17125456760048721</v>
      </c>
      <c r="T94" s="26">
        <f t="shared" si="31"/>
        <v>9.6224116930572465E-2</v>
      </c>
      <c r="U94" s="26">
        <f t="shared" si="31"/>
        <v>0</v>
      </c>
      <c r="V94" s="27"/>
      <c r="W94" s="11"/>
      <c r="X94" s="11"/>
    </row>
    <row r="95" spans="1:24">
      <c r="A95" s="11"/>
      <c r="B95" s="11" t="s">
        <v>11</v>
      </c>
      <c r="C95" s="26">
        <f t="shared" si="30"/>
        <v>0.48221044663133994</v>
      </c>
      <c r="D95" s="26">
        <f t="shared" si="30"/>
        <v>0.19202624274539493</v>
      </c>
      <c r="E95" s="26">
        <f t="shared" si="30"/>
        <v>1.7915720413827909E-2</v>
      </c>
      <c r="F95" s="26">
        <f t="shared" si="30"/>
        <v>0.15922281100176636</v>
      </c>
      <c r="G95" s="26">
        <f t="shared" si="30"/>
        <v>5.1728488518798889E-2</v>
      </c>
      <c r="H95" s="26">
        <f t="shared" si="30"/>
        <v>5.9046177138531421E-2</v>
      </c>
      <c r="I95" s="26">
        <f t="shared" si="30"/>
        <v>2.7504415846580879E-2</v>
      </c>
      <c r="J95" s="26">
        <f t="shared" si="30"/>
        <v>1.0345697703759779E-2</v>
      </c>
      <c r="K95" s="27"/>
      <c r="L95" s="11"/>
      <c r="M95" s="11"/>
      <c r="N95" s="11"/>
      <c r="O95" s="11"/>
      <c r="P95" s="11"/>
      <c r="Q95" s="11" t="s">
        <v>11</v>
      </c>
      <c r="R95" s="26">
        <f t="shared" si="31"/>
        <v>0.69215240979056281</v>
      </c>
      <c r="S95" s="26">
        <f t="shared" si="31"/>
        <v>0.21095129952056524</v>
      </c>
      <c r="T95" s="26">
        <f t="shared" si="31"/>
        <v>8.6550592985112293E-2</v>
      </c>
      <c r="U95" s="26">
        <f t="shared" si="31"/>
        <v>1.0345697703759779E-2</v>
      </c>
      <c r="V95" s="27"/>
      <c r="W95" s="11"/>
      <c r="X95" s="11"/>
    </row>
    <row r="96" spans="1:24">
      <c r="A96" s="11"/>
      <c r="B96" s="11"/>
      <c r="C96" s="12"/>
      <c r="D96" s="12"/>
      <c r="E96" s="12"/>
      <c r="F96" s="12"/>
      <c r="G96" s="12"/>
      <c r="H96" s="12"/>
      <c r="I96" s="12"/>
      <c r="J96" s="12"/>
      <c r="K96" s="12"/>
      <c r="L96" s="11"/>
      <c r="M96" s="11"/>
      <c r="N96" s="11"/>
      <c r="O96" s="11"/>
      <c r="P96" s="11"/>
      <c r="Q96" s="11"/>
      <c r="R96" s="12"/>
      <c r="S96" s="12"/>
      <c r="T96" s="12"/>
      <c r="U96" s="12"/>
      <c r="V96" s="12"/>
      <c r="W96" s="11"/>
      <c r="X96" s="11"/>
    </row>
    <row r="97" spans="1:24">
      <c r="A97" s="13" t="s">
        <v>26</v>
      </c>
      <c r="B97" s="11"/>
      <c r="C97" s="12"/>
      <c r="D97" s="12"/>
      <c r="E97" s="12"/>
      <c r="F97" s="12"/>
      <c r="G97" s="12"/>
      <c r="H97" s="12"/>
      <c r="I97" s="12"/>
      <c r="J97" s="12"/>
      <c r="K97" s="12"/>
      <c r="L97" s="11"/>
      <c r="M97" s="11"/>
      <c r="N97" s="11"/>
      <c r="O97" s="11"/>
      <c r="P97" s="13" t="s">
        <v>26</v>
      </c>
      <c r="Q97" s="11"/>
      <c r="R97" s="12"/>
      <c r="S97" s="12"/>
      <c r="T97" s="12"/>
      <c r="U97" s="12"/>
      <c r="V97" s="12"/>
      <c r="W97" s="11"/>
      <c r="X97" s="11"/>
    </row>
    <row r="98" spans="1:24">
      <c r="A98" s="11"/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11"/>
      <c r="M98" s="11"/>
      <c r="N98" s="11"/>
      <c r="O98" s="11"/>
      <c r="P98" s="11"/>
      <c r="Q98" s="11"/>
      <c r="R98" s="12"/>
      <c r="S98" s="12"/>
      <c r="T98" s="12"/>
      <c r="U98" s="12"/>
      <c r="V98" s="12"/>
      <c r="W98" s="11"/>
      <c r="X98" s="11"/>
    </row>
    <row r="99" spans="1:24">
      <c r="A99" s="11"/>
      <c r="B99" s="11"/>
      <c r="C99" s="12" t="s">
        <v>27</v>
      </c>
      <c r="D99" s="12" t="s">
        <v>28</v>
      </c>
      <c r="E99" s="12" t="s">
        <v>29</v>
      </c>
      <c r="F99" s="12" t="s">
        <v>30</v>
      </c>
      <c r="G99" s="12" t="s">
        <v>31</v>
      </c>
      <c r="H99" s="12" t="s">
        <v>32</v>
      </c>
      <c r="I99" s="12" t="s">
        <v>33</v>
      </c>
      <c r="J99" s="12" t="s">
        <v>34</v>
      </c>
      <c r="K99" s="12" t="s">
        <v>35</v>
      </c>
      <c r="L99" s="11"/>
      <c r="M99" s="11"/>
      <c r="N99" s="11"/>
      <c r="O99" s="11"/>
      <c r="P99" s="11"/>
      <c r="Q99" s="11"/>
      <c r="R99" s="12" t="s">
        <v>39</v>
      </c>
      <c r="S99" s="12" t="s">
        <v>40</v>
      </c>
      <c r="T99" s="12" t="s">
        <v>41</v>
      </c>
      <c r="U99" s="12" t="s">
        <v>42</v>
      </c>
      <c r="V99" s="12" t="s">
        <v>11</v>
      </c>
      <c r="W99" s="11"/>
      <c r="X99" s="11"/>
    </row>
    <row r="100" spans="1:24">
      <c r="A100" s="11" t="s">
        <v>24</v>
      </c>
      <c r="B100" s="11" t="s">
        <v>8</v>
      </c>
      <c r="C100" s="16">
        <v>9535</v>
      </c>
      <c r="D100" s="16">
        <v>3739</v>
      </c>
      <c r="E100" s="16">
        <v>649</v>
      </c>
      <c r="F100" s="16">
        <v>2175</v>
      </c>
      <c r="G100" s="16">
        <v>4222</v>
      </c>
      <c r="H100" s="16">
        <v>15109</v>
      </c>
      <c r="I100" s="16">
        <v>2625</v>
      </c>
      <c r="J100" s="16">
        <v>66</v>
      </c>
      <c r="K100" s="16">
        <v>21628</v>
      </c>
      <c r="L100" s="11"/>
      <c r="M100" s="11"/>
      <c r="N100" s="11"/>
      <c r="O100" s="11"/>
      <c r="P100" s="11" t="s">
        <v>24</v>
      </c>
      <c r="Q100" s="11" t="s">
        <v>8</v>
      </c>
      <c r="R100" s="12">
        <f>C100+D100+E100</f>
        <v>13923</v>
      </c>
      <c r="S100" s="12">
        <f>F100+G100</f>
        <v>6397</v>
      </c>
      <c r="T100" s="12">
        <f>H100+I100</f>
        <v>17734</v>
      </c>
      <c r="U100" s="12">
        <f>J100</f>
        <v>66</v>
      </c>
      <c r="V100" s="12">
        <f>K100</f>
        <v>21628</v>
      </c>
      <c r="W100" s="11"/>
      <c r="X100" s="11"/>
    </row>
    <row r="101" spans="1:24">
      <c r="A101" s="11"/>
      <c r="B101" s="11" t="s">
        <v>9</v>
      </c>
      <c r="C101" s="16">
        <v>1707</v>
      </c>
      <c r="D101" s="16">
        <v>1130</v>
      </c>
      <c r="E101" s="16">
        <v>96</v>
      </c>
      <c r="F101" s="16">
        <v>297</v>
      </c>
      <c r="G101" s="16">
        <v>606</v>
      </c>
      <c r="H101" s="16">
        <v>2682</v>
      </c>
      <c r="I101" s="16">
        <v>373</v>
      </c>
      <c r="J101" s="16">
        <v>4</v>
      </c>
      <c r="K101" s="16">
        <v>3889</v>
      </c>
      <c r="L101" s="11"/>
      <c r="M101" s="11"/>
      <c r="N101" s="11"/>
      <c r="O101" s="11"/>
      <c r="P101" s="11"/>
      <c r="Q101" s="11" t="s">
        <v>9</v>
      </c>
      <c r="R101" s="12">
        <f t="shared" ref="R101:R103" si="32">C101+D101+E101</f>
        <v>2933</v>
      </c>
      <c r="S101" s="12">
        <f t="shared" ref="S101:S103" si="33">F101+G101</f>
        <v>903</v>
      </c>
      <c r="T101" s="12">
        <f t="shared" ref="T101:T103" si="34">H101+I101</f>
        <v>3055</v>
      </c>
      <c r="U101" s="12">
        <f t="shared" ref="U101:U103" si="35">J101</f>
        <v>4</v>
      </c>
      <c r="V101" s="12">
        <f t="shared" ref="V101:V103" si="36">K101</f>
        <v>3889</v>
      </c>
      <c r="W101" s="11"/>
      <c r="X101" s="11"/>
    </row>
    <row r="102" spans="1:24">
      <c r="A102" s="11"/>
      <c r="B102" s="11" t="s">
        <v>10</v>
      </c>
      <c r="C102" s="16">
        <v>1406</v>
      </c>
      <c r="D102" s="16">
        <v>1235</v>
      </c>
      <c r="E102" s="16">
        <v>76</v>
      </c>
      <c r="F102" s="16">
        <v>276</v>
      </c>
      <c r="G102" s="16">
        <v>409</v>
      </c>
      <c r="H102" s="16">
        <v>2875</v>
      </c>
      <c r="I102" s="16">
        <v>329</v>
      </c>
      <c r="J102" s="16">
        <v>0</v>
      </c>
      <c r="K102" s="16">
        <v>4119</v>
      </c>
      <c r="L102" s="11"/>
      <c r="M102" s="11"/>
      <c r="N102" s="11"/>
      <c r="O102" s="11"/>
      <c r="P102" s="11"/>
      <c r="Q102" s="11" t="s">
        <v>10</v>
      </c>
      <c r="R102" s="12">
        <f t="shared" si="32"/>
        <v>2717</v>
      </c>
      <c r="S102" s="12">
        <f t="shared" si="33"/>
        <v>685</v>
      </c>
      <c r="T102" s="12">
        <f t="shared" si="34"/>
        <v>3204</v>
      </c>
      <c r="U102" s="12">
        <f t="shared" si="35"/>
        <v>0</v>
      </c>
      <c r="V102" s="12">
        <f t="shared" si="36"/>
        <v>4119</v>
      </c>
      <c r="W102" s="11"/>
      <c r="X102" s="11"/>
    </row>
    <row r="103" spans="1:24">
      <c r="A103" s="11"/>
      <c r="B103" s="11" t="s">
        <v>11</v>
      </c>
      <c r="C103" s="16">
        <v>12648</v>
      </c>
      <c r="D103" s="16">
        <v>6104</v>
      </c>
      <c r="E103" s="16">
        <v>821</v>
      </c>
      <c r="F103" s="16">
        <v>2748</v>
      </c>
      <c r="G103" s="16">
        <v>5237</v>
      </c>
      <c r="H103" s="16">
        <v>20666</v>
      </c>
      <c r="I103" s="16">
        <v>3327</v>
      </c>
      <c r="J103" s="16">
        <v>70</v>
      </c>
      <c r="K103" s="16">
        <v>29636</v>
      </c>
      <c r="L103" s="11"/>
      <c r="M103" s="11"/>
      <c r="N103" s="11"/>
      <c r="O103" s="11"/>
      <c r="P103" s="11"/>
      <c r="Q103" s="11" t="s">
        <v>11</v>
      </c>
      <c r="R103" s="12">
        <f t="shared" si="32"/>
        <v>19573</v>
      </c>
      <c r="S103" s="12">
        <f t="shared" si="33"/>
        <v>7985</v>
      </c>
      <c r="T103" s="12">
        <f t="shared" si="34"/>
        <v>23993</v>
      </c>
      <c r="U103" s="12">
        <f t="shared" si="35"/>
        <v>70</v>
      </c>
      <c r="V103" s="12">
        <f t="shared" si="36"/>
        <v>29636</v>
      </c>
      <c r="W103" s="11"/>
      <c r="X103" s="11"/>
    </row>
    <row r="104" spans="1:24">
      <c r="A104" s="11"/>
      <c r="B104" s="11"/>
      <c r="C104" s="12"/>
      <c r="D104" s="12"/>
      <c r="E104" s="12"/>
      <c r="F104" s="12"/>
      <c r="G104" s="12"/>
      <c r="H104" s="12"/>
      <c r="I104" s="12"/>
      <c r="J104" s="12"/>
      <c r="K104" s="12"/>
      <c r="L104" s="11"/>
      <c r="M104" s="11"/>
      <c r="N104" s="11"/>
      <c r="O104" s="11"/>
      <c r="P104" s="11"/>
      <c r="Q104" s="11"/>
      <c r="R104" s="12"/>
      <c r="S104" s="12"/>
      <c r="T104" s="12"/>
      <c r="U104" s="12"/>
      <c r="V104" s="12"/>
      <c r="W104" s="11"/>
      <c r="X104" s="11"/>
    </row>
    <row r="105" spans="1:24">
      <c r="A105" s="13" t="s">
        <v>37</v>
      </c>
      <c r="B105" s="11"/>
      <c r="C105" s="12"/>
      <c r="D105" s="12"/>
      <c r="E105" s="12"/>
      <c r="F105" s="12"/>
      <c r="G105" s="12"/>
      <c r="H105" s="12"/>
      <c r="I105" s="12"/>
      <c r="J105" s="12"/>
      <c r="K105" s="12"/>
      <c r="L105" s="11"/>
      <c r="M105" s="11"/>
      <c r="N105" s="11"/>
      <c r="O105" s="11"/>
      <c r="P105" s="13" t="s">
        <v>37</v>
      </c>
      <c r="Q105" s="11"/>
      <c r="R105" s="12"/>
      <c r="S105" s="12"/>
      <c r="T105" s="12"/>
      <c r="U105" s="12"/>
      <c r="V105" s="12"/>
      <c r="W105" s="11"/>
      <c r="X105" s="11"/>
    </row>
    <row r="106" spans="1:24">
      <c r="A106" s="11"/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11"/>
      <c r="M106" s="11"/>
      <c r="N106" s="11"/>
      <c r="O106" s="11"/>
      <c r="P106" s="11"/>
      <c r="Q106" s="11"/>
      <c r="R106" s="12"/>
      <c r="S106" s="12"/>
      <c r="T106" s="12"/>
      <c r="U106" s="12"/>
      <c r="V106" s="12"/>
      <c r="W106" s="11"/>
      <c r="X106" s="11"/>
    </row>
    <row r="107" spans="1:24">
      <c r="A107" s="11"/>
      <c r="B107" s="11"/>
      <c r="C107" s="12" t="s">
        <v>0</v>
      </c>
      <c r="D107" s="12" t="s">
        <v>1</v>
      </c>
      <c r="E107" s="12" t="s">
        <v>2</v>
      </c>
      <c r="F107" s="12" t="s">
        <v>3</v>
      </c>
      <c r="G107" s="12" t="s">
        <v>4</v>
      </c>
      <c r="H107" s="12" t="s">
        <v>5</v>
      </c>
      <c r="I107" s="12" t="s">
        <v>6</v>
      </c>
      <c r="J107" s="12" t="s">
        <v>7</v>
      </c>
      <c r="K107" s="12"/>
      <c r="L107" s="11"/>
      <c r="M107" s="11"/>
      <c r="N107" s="11"/>
      <c r="O107" s="11"/>
      <c r="P107" s="11"/>
      <c r="Q107" s="11"/>
      <c r="R107" s="12" t="s">
        <v>39</v>
      </c>
      <c r="S107" s="12" t="s">
        <v>40</v>
      </c>
      <c r="T107" s="12" t="s">
        <v>41</v>
      </c>
      <c r="U107" s="12" t="s">
        <v>42</v>
      </c>
      <c r="V107" s="12"/>
      <c r="W107" s="11"/>
      <c r="X107" s="11"/>
    </row>
    <row r="108" spans="1:24">
      <c r="A108" s="11"/>
      <c r="B108" s="11"/>
      <c r="C108" s="12" t="s">
        <v>38</v>
      </c>
      <c r="D108" s="12" t="s">
        <v>38</v>
      </c>
      <c r="E108" s="12" t="s">
        <v>38</v>
      </c>
      <c r="F108" s="12" t="s">
        <v>38</v>
      </c>
      <c r="G108" s="12" t="s">
        <v>38</v>
      </c>
      <c r="H108" s="12" t="s">
        <v>38</v>
      </c>
      <c r="I108" s="12" t="s">
        <v>38</v>
      </c>
      <c r="J108" s="12" t="s">
        <v>38</v>
      </c>
      <c r="K108" s="12"/>
      <c r="L108" s="11"/>
      <c r="M108" s="11"/>
      <c r="N108" s="11"/>
      <c r="O108" s="11"/>
      <c r="P108" s="11"/>
      <c r="Q108" s="11"/>
      <c r="R108" s="12" t="s">
        <v>38</v>
      </c>
      <c r="S108" s="12" t="s">
        <v>38</v>
      </c>
      <c r="T108" s="12" t="s">
        <v>38</v>
      </c>
      <c r="U108" s="12" t="s">
        <v>38</v>
      </c>
      <c r="V108" s="12"/>
      <c r="W108" s="11"/>
      <c r="X108" s="11"/>
    </row>
    <row r="109" spans="1:24">
      <c r="A109" s="11"/>
      <c r="B109" s="11" t="s">
        <v>8</v>
      </c>
      <c r="C109" s="28">
        <f t="shared" ref="C109:J112" si="37">(1.645*1.14)*SQRT((C92*(1-C92))/$K100)*100</f>
        <v>0.6372457943142239</v>
      </c>
      <c r="D109" s="28">
        <f t="shared" si="37"/>
        <v>0.43426682302775149</v>
      </c>
      <c r="E109" s="28">
        <f t="shared" si="37"/>
        <v>0.16438422365606281</v>
      </c>
      <c r="F109" s="28">
        <f t="shared" si="37"/>
        <v>0.48550798290633701</v>
      </c>
      <c r="G109" s="28">
        <f t="shared" si="37"/>
        <v>0.2931751581451803</v>
      </c>
      <c r="H109" s="28">
        <f t="shared" si="37"/>
        <v>0.30022185652860245</v>
      </c>
      <c r="I109" s="28">
        <f t="shared" si="37"/>
        <v>0.21698596777966084</v>
      </c>
      <c r="J109" s="28">
        <f t="shared" si="37"/>
        <v>0.1411915237160046</v>
      </c>
      <c r="K109" s="28"/>
      <c r="L109" s="11"/>
      <c r="M109" s="11"/>
      <c r="N109" s="11"/>
      <c r="O109" s="11"/>
      <c r="P109" s="11"/>
      <c r="Q109" s="11" t="s">
        <v>8</v>
      </c>
      <c r="R109" s="28">
        <f t="shared" ref="R109:U112" si="38">(1.645*1.14)*SQRT((R92*(1-R92))/$V100)*100</f>
        <v>0.60099408551341882</v>
      </c>
      <c r="S109" s="28">
        <f t="shared" si="38"/>
        <v>0.53817859751681307</v>
      </c>
      <c r="T109" s="28">
        <f t="shared" si="38"/>
        <v>0.36262784557540773</v>
      </c>
      <c r="U109" s="28">
        <f t="shared" si="38"/>
        <v>0.1411915237160046</v>
      </c>
      <c r="V109" s="28"/>
      <c r="W109" s="11"/>
      <c r="X109" s="11"/>
    </row>
    <row r="110" spans="1:24">
      <c r="A110" s="11"/>
      <c r="B110" s="11" t="s">
        <v>9</v>
      </c>
      <c r="C110" s="28">
        <f t="shared" si="37"/>
        <v>1.4887646890937407</v>
      </c>
      <c r="D110" s="28">
        <f t="shared" si="37"/>
        <v>1.3935511711102129</v>
      </c>
      <c r="E110" s="28">
        <f t="shared" si="37"/>
        <v>0.41749440867351872</v>
      </c>
      <c r="F110" s="28">
        <f t="shared" si="37"/>
        <v>0.94775223683244403</v>
      </c>
      <c r="G110" s="28">
        <f t="shared" si="37"/>
        <v>0.62776672820559809</v>
      </c>
      <c r="H110" s="28">
        <f t="shared" si="37"/>
        <v>0.65209627788679791</v>
      </c>
      <c r="I110" s="28">
        <f t="shared" si="37"/>
        <v>0.42833933146860664</v>
      </c>
      <c r="J110" s="28">
        <f t="shared" si="37"/>
        <v>0.30447946082352539</v>
      </c>
      <c r="K110" s="28"/>
      <c r="L110" s="11"/>
      <c r="M110" s="11"/>
      <c r="N110" s="11"/>
      <c r="O110" s="11"/>
      <c r="P110" s="11"/>
      <c r="Q110" s="11" t="s">
        <v>9</v>
      </c>
      <c r="R110" s="28">
        <f t="shared" si="38"/>
        <v>1.2807142085642229</v>
      </c>
      <c r="S110" s="28">
        <f t="shared" si="38"/>
        <v>1.0954257372538092</v>
      </c>
      <c r="T110" s="28">
        <f t="shared" si="38"/>
        <v>0.76822298268605493</v>
      </c>
      <c r="U110" s="28">
        <f t="shared" si="38"/>
        <v>0.30447946082352539</v>
      </c>
      <c r="V110" s="28"/>
      <c r="W110" s="11"/>
      <c r="X110" s="11"/>
    </row>
    <row r="111" spans="1:24">
      <c r="A111" s="11"/>
      <c r="B111" s="11" t="s">
        <v>10</v>
      </c>
      <c r="C111" s="28">
        <f t="shared" si="37"/>
        <v>1.4113386190990818</v>
      </c>
      <c r="D111" s="28">
        <f t="shared" si="37"/>
        <v>1.3849511319211492</v>
      </c>
      <c r="E111" s="28">
        <f t="shared" si="37"/>
        <v>0.41847539204935341</v>
      </c>
      <c r="F111" s="28">
        <f t="shared" si="37"/>
        <v>0.99148225606081763</v>
      </c>
      <c r="G111" s="28">
        <f t="shared" si="37"/>
        <v>0.56211322458461555</v>
      </c>
      <c r="H111" s="28">
        <f t="shared" si="37"/>
        <v>0.75581070369675629</v>
      </c>
      <c r="I111" s="28">
        <f t="shared" si="37"/>
        <v>0.44826493288360697</v>
      </c>
      <c r="J111" s="28">
        <f t="shared" si="37"/>
        <v>0</v>
      </c>
      <c r="K111" s="28"/>
      <c r="L111" s="11"/>
      <c r="M111" s="11"/>
      <c r="N111" s="11"/>
      <c r="O111" s="11"/>
      <c r="P111" s="11"/>
      <c r="Q111" s="11" t="s">
        <v>10</v>
      </c>
      <c r="R111" s="28">
        <f t="shared" si="38"/>
        <v>1.2933902426348474</v>
      </c>
      <c r="S111" s="28">
        <f t="shared" si="38"/>
        <v>1.1007951649596843</v>
      </c>
      <c r="T111" s="28">
        <f t="shared" si="38"/>
        <v>0.86168235299122509</v>
      </c>
      <c r="U111" s="28">
        <f t="shared" si="38"/>
        <v>0</v>
      </c>
      <c r="V111" s="28"/>
      <c r="W111" s="11"/>
      <c r="X111" s="11"/>
    </row>
    <row r="112" spans="1:24">
      <c r="A112" s="11"/>
      <c r="B112" s="11" t="s">
        <v>11</v>
      </c>
      <c r="C112" s="28">
        <f t="shared" si="37"/>
        <v>0.54432202797311602</v>
      </c>
      <c r="D112" s="28">
        <f t="shared" si="37"/>
        <v>0.42908158915015426</v>
      </c>
      <c r="E112" s="28">
        <f t="shared" si="37"/>
        <v>0.14449488656152362</v>
      </c>
      <c r="F112" s="28">
        <f t="shared" si="37"/>
        <v>0.39856950219632448</v>
      </c>
      <c r="G112" s="28">
        <f t="shared" si="37"/>
        <v>0.24126382377305283</v>
      </c>
      <c r="H112" s="28">
        <f t="shared" si="37"/>
        <v>0.25676806520474216</v>
      </c>
      <c r="I112" s="28">
        <f t="shared" si="37"/>
        <v>0.17815827226398528</v>
      </c>
      <c r="J112" s="28">
        <f t="shared" si="37"/>
        <v>0.11022563546235541</v>
      </c>
      <c r="K112" s="28"/>
      <c r="L112" s="11"/>
      <c r="M112" s="11"/>
      <c r="N112" s="11"/>
      <c r="O112" s="11"/>
      <c r="P112" s="11"/>
      <c r="Q112" s="11" t="s">
        <v>11</v>
      </c>
      <c r="R112" s="28">
        <f t="shared" si="38"/>
        <v>0.50283987223897264</v>
      </c>
      <c r="S112" s="28">
        <f t="shared" si="38"/>
        <v>0.4444306144999457</v>
      </c>
      <c r="T112" s="28">
        <f t="shared" si="38"/>
        <v>0.30629381947645173</v>
      </c>
      <c r="U112" s="28">
        <f t="shared" si="38"/>
        <v>0.11022563546235541</v>
      </c>
      <c r="V112" s="28"/>
      <c r="W112" s="11"/>
      <c r="X112" s="11"/>
    </row>
    <row r="113" spans="1:24">
      <c r="A113" s="11"/>
      <c r="B113" s="11"/>
      <c r="C113" s="12"/>
      <c r="D113" s="12"/>
      <c r="E113" s="12"/>
      <c r="F113" s="12"/>
      <c r="G113" s="12"/>
      <c r="H113" s="12"/>
      <c r="I113" s="12"/>
      <c r="J113" s="12"/>
      <c r="K113" s="12"/>
      <c r="L113" s="11"/>
      <c r="M113" s="11"/>
      <c r="N113" s="11"/>
      <c r="O113" s="11"/>
      <c r="P113" s="11"/>
      <c r="Q113" s="11"/>
      <c r="R113" s="12"/>
      <c r="S113" s="12"/>
      <c r="T113" s="12"/>
      <c r="U113" s="12"/>
      <c r="V113" s="12"/>
      <c r="W113" s="11"/>
      <c r="X113" s="11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81D2D-4031-E742-A7EB-C7200E300A6C}">
  <dimension ref="A1:U83"/>
  <sheetViews>
    <sheetView workbookViewId="0">
      <selection activeCell="C16" sqref="A1:XFD1048576"/>
    </sheetView>
  </sheetViews>
  <sheetFormatPr baseColWidth="10" defaultRowHeight="12.75"/>
  <cols>
    <col min="1" max="2" width="12" style="15"/>
    <col min="3" max="3" width="11.5" style="16" bestFit="1" customWidth="1"/>
    <col min="4" max="11" width="10.6640625" style="16"/>
    <col min="12" max="17" width="12" style="15"/>
    <col min="18" max="21" width="10.6640625" style="16" customWidth="1"/>
    <col min="22" max="22" width="11.1640625" style="15" bestFit="1" customWidth="1"/>
    <col min="23" max="16384" width="12" style="15"/>
  </cols>
  <sheetData>
    <row r="1" spans="1:21" s="9" customFormat="1">
      <c r="C1" s="10"/>
      <c r="D1" s="10"/>
      <c r="E1" s="10"/>
      <c r="F1" s="10"/>
      <c r="G1" s="10"/>
      <c r="H1" s="10"/>
      <c r="I1" s="10"/>
      <c r="J1" s="10"/>
      <c r="K1" s="10"/>
      <c r="R1" s="10"/>
      <c r="S1" s="10"/>
      <c r="T1" s="10"/>
      <c r="U1" s="10"/>
    </row>
    <row r="2" spans="1:21" s="11" customFormat="1">
      <c r="C2" s="12"/>
      <c r="D2" s="12"/>
      <c r="E2" s="12"/>
      <c r="F2" s="12"/>
      <c r="G2" s="12"/>
      <c r="H2" s="12"/>
      <c r="I2" s="12"/>
      <c r="J2" s="12"/>
      <c r="K2" s="12"/>
      <c r="R2" s="12"/>
      <c r="S2" s="12"/>
      <c r="T2" s="12"/>
      <c r="U2" s="12"/>
    </row>
    <row r="3" spans="1:21" s="11" customFormat="1">
      <c r="A3" s="13">
        <v>2015</v>
      </c>
      <c r="C3" s="12"/>
      <c r="D3" s="12"/>
      <c r="E3" s="12"/>
      <c r="F3" s="12"/>
      <c r="G3" s="12"/>
      <c r="H3" s="12"/>
      <c r="I3" s="12"/>
      <c r="J3" s="12"/>
      <c r="K3" s="12"/>
      <c r="R3" s="12"/>
      <c r="S3" s="12"/>
      <c r="T3" s="12"/>
      <c r="U3" s="12"/>
    </row>
    <row r="4" spans="1:21" s="11" customFormat="1">
      <c r="A4" s="13"/>
      <c r="C4" s="12"/>
      <c r="D4" s="12"/>
      <c r="E4" s="12"/>
      <c r="F4" s="12"/>
      <c r="G4" s="12"/>
      <c r="H4" s="12"/>
      <c r="I4" s="12"/>
      <c r="J4" s="12"/>
      <c r="K4" s="12"/>
      <c r="R4" s="12"/>
      <c r="S4" s="12"/>
      <c r="T4" s="12"/>
      <c r="U4" s="12"/>
    </row>
    <row r="5" spans="1:21">
      <c r="A5" s="14" t="s">
        <v>44</v>
      </c>
      <c r="P5" s="14" t="s">
        <v>47</v>
      </c>
    </row>
    <row r="7" spans="1:21">
      <c r="C7" s="16" t="s">
        <v>0</v>
      </c>
      <c r="D7" s="16" t="s">
        <v>1</v>
      </c>
      <c r="E7" s="16" t="s">
        <v>2</v>
      </c>
      <c r="F7" s="16" t="s">
        <v>3</v>
      </c>
      <c r="G7" s="16" t="s">
        <v>45</v>
      </c>
      <c r="H7" s="16" t="s">
        <v>46</v>
      </c>
      <c r="I7" s="16" t="s">
        <v>5</v>
      </c>
      <c r="J7" s="16" t="s">
        <v>6</v>
      </c>
      <c r="K7" s="16" t="s">
        <v>11</v>
      </c>
      <c r="R7" s="16" t="s">
        <v>39</v>
      </c>
      <c r="S7" s="16" t="s">
        <v>40</v>
      </c>
      <c r="T7" s="16" t="s">
        <v>41</v>
      </c>
      <c r="U7" s="16" t="s">
        <v>11</v>
      </c>
    </row>
    <row r="8" spans="1:21">
      <c r="B8" s="15" t="s">
        <v>8</v>
      </c>
      <c r="C8" s="16">
        <v>57099</v>
      </c>
      <c r="D8" s="16">
        <v>13368</v>
      </c>
      <c r="E8" s="16">
        <v>2406</v>
      </c>
      <c r="F8" s="16">
        <v>7169</v>
      </c>
      <c r="G8" s="16">
        <v>10339</v>
      </c>
      <c r="H8" s="16">
        <v>1597</v>
      </c>
      <c r="I8" s="16">
        <v>45421</v>
      </c>
      <c r="J8" s="16">
        <v>11448</v>
      </c>
      <c r="K8" s="16">
        <v>148847</v>
      </c>
      <c r="Q8" s="15" t="s">
        <v>8</v>
      </c>
      <c r="R8" s="16">
        <f>C8+D8+E8</f>
        <v>72873</v>
      </c>
      <c r="S8" s="16">
        <f>F8+G8+H8</f>
        <v>19105</v>
      </c>
      <c r="T8" s="16">
        <f>I8+J8</f>
        <v>56869</v>
      </c>
      <c r="U8" s="16">
        <f>SUM(R8:T8)</f>
        <v>148847</v>
      </c>
    </row>
    <row r="9" spans="1:21">
      <c r="B9" s="15" t="s">
        <v>9</v>
      </c>
      <c r="C9" s="16">
        <v>8322</v>
      </c>
      <c r="D9" s="16">
        <v>4066</v>
      </c>
      <c r="E9" s="16">
        <v>330</v>
      </c>
      <c r="F9" s="16">
        <v>680</v>
      </c>
      <c r="G9" s="16">
        <v>1181</v>
      </c>
      <c r="H9" s="16">
        <v>296</v>
      </c>
      <c r="I9" s="16">
        <v>6126</v>
      </c>
      <c r="J9" s="16">
        <v>1246</v>
      </c>
      <c r="K9" s="16">
        <v>22247</v>
      </c>
      <c r="Q9" s="15" t="s">
        <v>9</v>
      </c>
      <c r="R9" s="16">
        <f t="shared" ref="R9:R11" si="0">C9+D9+E9</f>
        <v>12718</v>
      </c>
      <c r="S9" s="16">
        <f t="shared" ref="S9:S11" si="1">F9+G9+H9</f>
        <v>2157</v>
      </c>
      <c r="T9" s="16">
        <f t="shared" ref="T9:T11" si="2">I9+J9</f>
        <v>7372</v>
      </c>
      <c r="U9" s="16">
        <f t="shared" ref="U9:U11" si="3">SUM(R9:T9)</f>
        <v>22247</v>
      </c>
    </row>
    <row r="10" spans="1:21">
      <c r="B10" s="15" t="s">
        <v>10</v>
      </c>
      <c r="C10" s="16">
        <v>6691</v>
      </c>
      <c r="D10" s="16">
        <v>4123</v>
      </c>
      <c r="E10" s="16">
        <v>245</v>
      </c>
      <c r="F10" s="16">
        <v>617</v>
      </c>
      <c r="G10" s="16">
        <v>682</v>
      </c>
      <c r="H10" s="16">
        <v>397</v>
      </c>
      <c r="I10" s="16">
        <v>6610</v>
      </c>
      <c r="J10" s="16">
        <v>1067</v>
      </c>
      <c r="K10" s="16">
        <v>20432</v>
      </c>
      <c r="Q10" s="15" t="s">
        <v>10</v>
      </c>
      <c r="R10" s="16">
        <f t="shared" si="0"/>
        <v>11059</v>
      </c>
      <c r="S10" s="16">
        <f t="shared" si="1"/>
        <v>1696</v>
      </c>
      <c r="T10" s="16">
        <f t="shared" si="2"/>
        <v>7677</v>
      </c>
      <c r="U10" s="16">
        <f t="shared" si="3"/>
        <v>20432</v>
      </c>
    </row>
    <row r="11" spans="1:21">
      <c r="B11" s="15" t="s">
        <v>11</v>
      </c>
      <c r="C11" s="16">
        <v>72112</v>
      </c>
      <c r="D11" s="16">
        <v>21557</v>
      </c>
      <c r="E11" s="16">
        <v>2981</v>
      </c>
      <c r="F11" s="16">
        <v>8466</v>
      </c>
      <c r="G11" s="16">
        <v>12202</v>
      </c>
      <c r="H11" s="16">
        <v>2290</v>
      </c>
      <c r="I11" s="16">
        <v>58157</v>
      </c>
      <c r="J11" s="16">
        <v>13761</v>
      </c>
      <c r="K11" s="16">
        <v>191526</v>
      </c>
      <c r="Q11" s="15" t="s">
        <v>11</v>
      </c>
      <c r="R11" s="16">
        <f t="shared" si="0"/>
        <v>96650</v>
      </c>
      <c r="S11" s="16">
        <f t="shared" si="1"/>
        <v>22958</v>
      </c>
      <c r="T11" s="16">
        <f t="shared" si="2"/>
        <v>71918</v>
      </c>
      <c r="U11" s="16">
        <f t="shared" si="3"/>
        <v>191526</v>
      </c>
    </row>
    <row r="13" spans="1:21">
      <c r="A13" s="14" t="s">
        <v>49</v>
      </c>
      <c r="P13" s="14" t="s">
        <v>48</v>
      </c>
    </row>
    <row r="15" spans="1:21">
      <c r="C15" s="16" t="s">
        <v>0</v>
      </c>
      <c r="D15" s="16" t="s">
        <v>1</v>
      </c>
      <c r="E15" s="16" t="s">
        <v>2</v>
      </c>
      <c r="F15" s="16" t="s">
        <v>3</v>
      </c>
      <c r="G15" s="16" t="s">
        <v>45</v>
      </c>
      <c r="H15" s="16" t="s">
        <v>46</v>
      </c>
      <c r="I15" s="16" t="s">
        <v>5</v>
      </c>
      <c r="J15" s="16" t="s">
        <v>6</v>
      </c>
      <c r="K15" s="16" t="s">
        <v>11</v>
      </c>
      <c r="R15" s="16" t="s">
        <v>39</v>
      </c>
      <c r="S15" s="16" t="s">
        <v>40</v>
      </c>
      <c r="T15" s="16" t="s">
        <v>41</v>
      </c>
    </row>
    <row r="16" spans="1:21">
      <c r="A16" s="15" t="s">
        <v>24</v>
      </c>
      <c r="B16" s="15" t="s">
        <v>8</v>
      </c>
      <c r="C16" s="18">
        <f>C8/$K8</f>
        <v>0.38360867199204551</v>
      </c>
      <c r="D16" s="18">
        <f t="shared" ref="D16:K16" si="4">D8/$K8</f>
        <v>8.9810342163429563E-2</v>
      </c>
      <c r="E16" s="18">
        <f t="shared" si="4"/>
        <v>1.6164249195482611E-2</v>
      </c>
      <c r="F16" s="18">
        <f t="shared" si="4"/>
        <v>4.8163550491444232E-2</v>
      </c>
      <c r="G16" s="18">
        <f t="shared" si="4"/>
        <v>6.9460587045758401E-2</v>
      </c>
      <c r="H16" s="18">
        <f t="shared" si="4"/>
        <v>1.0729137973892655E-2</v>
      </c>
      <c r="I16" s="18">
        <f t="shared" si="4"/>
        <v>0.30515227045220933</v>
      </c>
      <c r="J16" s="18">
        <f t="shared" si="4"/>
        <v>7.6911190685737707E-2</v>
      </c>
      <c r="K16" s="18">
        <f t="shared" si="4"/>
        <v>1</v>
      </c>
      <c r="P16" s="15" t="s">
        <v>24</v>
      </c>
      <c r="Q16" s="15" t="s">
        <v>8</v>
      </c>
      <c r="R16" s="18">
        <f>R8/$U8</f>
        <v>0.4895832633509577</v>
      </c>
      <c r="S16" s="18">
        <f t="shared" ref="S16:T16" si="5">S8/$U8</f>
        <v>0.12835327551109529</v>
      </c>
      <c r="T16" s="18">
        <f t="shared" si="5"/>
        <v>0.38206346113794704</v>
      </c>
      <c r="U16" s="18"/>
    </row>
    <row r="17" spans="1:21">
      <c r="B17" s="15" t="s">
        <v>9</v>
      </c>
      <c r="C17" s="18">
        <f t="shared" ref="C17:K17" si="6">C9/$K9</f>
        <v>0.37407290870679194</v>
      </c>
      <c r="D17" s="18">
        <f t="shared" si="6"/>
        <v>0.18276621566952847</v>
      </c>
      <c r="E17" s="18">
        <f t="shared" si="6"/>
        <v>1.4833460691329167E-2</v>
      </c>
      <c r="F17" s="18">
        <f t="shared" si="6"/>
        <v>3.0565919000314648E-2</v>
      </c>
      <c r="G17" s="18">
        <f t="shared" si="6"/>
        <v>5.3085809322605294E-2</v>
      </c>
      <c r="H17" s="18">
        <f t="shared" si="6"/>
        <v>1.3305164741313436E-2</v>
      </c>
      <c r="I17" s="18">
        <f t="shared" si="6"/>
        <v>0.27536297028812873</v>
      </c>
      <c r="J17" s="18">
        <f t="shared" si="6"/>
        <v>5.600755157998831E-2</v>
      </c>
      <c r="K17" s="18">
        <f t="shared" si="6"/>
        <v>1</v>
      </c>
      <c r="Q17" s="15" t="s">
        <v>9</v>
      </c>
      <c r="R17" s="18">
        <f t="shared" ref="R17:T17" si="7">R9/$U9</f>
        <v>0.57167258506764962</v>
      </c>
      <c r="S17" s="18">
        <f t="shared" si="7"/>
        <v>9.6956893064233385E-2</v>
      </c>
      <c r="T17" s="18">
        <f t="shared" si="7"/>
        <v>0.33137052186811705</v>
      </c>
      <c r="U17" s="18"/>
    </row>
    <row r="18" spans="1:21">
      <c r="B18" s="15" t="s">
        <v>10</v>
      </c>
      <c r="C18" s="18">
        <f t="shared" ref="C18:K18" si="8">C10/$K10</f>
        <v>0.32747650743931089</v>
      </c>
      <c r="D18" s="18">
        <f t="shared" si="8"/>
        <v>0.20179130775254503</v>
      </c>
      <c r="E18" s="18">
        <f t="shared" si="8"/>
        <v>1.1990994518402506E-2</v>
      </c>
      <c r="F18" s="18">
        <f t="shared" si="8"/>
        <v>3.0197729052466718E-2</v>
      </c>
      <c r="G18" s="18">
        <f t="shared" si="8"/>
        <v>3.3379013312451057E-2</v>
      </c>
      <c r="H18" s="18">
        <f t="shared" si="8"/>
        <v>1.943030540328896E-2</v>
      </c>
      <c r="I18" s="18">
        <f t="shared" si="8"/>
        <v>0.32351213782302268</v>
      </c>
      <c r="J18" s="18">
        <f t="shared" si="8"/>
        <v>5.2222004698512139E-2</v>
      </c>
      <c r="K18" s="18">
        <f t="shared" si="8"/>
        <v>1</v>
      </c>
      <c r="Q18" s="15" t="s">
        <v>10</v>
      </c>
      <c r="R18" s="18">
        <f t="shared" ref="R18:T18" si="9">R10/$U10</f>
        <v>0.54125880971025842</v>
      </c>
      <c r="S18" s="18">
        <f t="shared" si="9"/>
        <v>8.3007047768206735E-2</v>
      </c>
      <c r="T18" s="18">
        <f t="shared" si="9"/>
        <v>0.37573414252153486</v>
      </c>
      <c r="U18" s="18"/>
    </row>
    <row r="19" spans="1:21">
      <c r="B19" s="15" t="s">
        <v>11</v>
      </c>
      <c r="C19" s="18">
        <f t="shared" ref="C19:K19" si="10">C11/$K11</f>
        <v>0.37651284943036456</v>
      </c>
      <c r="D19" s="18">
        <f t="shared" si="10"/>
        <v>0.11255390912983093</v>
      </c>
      <c r="E19" s="18">
        <f t="shared" si="10"/>
        <v>1.5564466443198312E-2</v>
      </c>
      <c r="F19" s="18">
        <f t="shared" si="10"/>
        <v>4.4202875849754082E-2</v>
      </c>
      <c r="G19" s="18">
        <f t="shared" si="10"/>
        <v>6.3709365830226711E-2</v>
      </c>
      <c r="H19" s="18">
        <f t="shared" si="10"/>
        <v>1.1956601192527385E-2</v>
      </c>
      <c r="I19" s="18">
        <f t="shared" si="10"/>
        <v>0.30365067928114198</v>
      </c>
      <c r="J19" s="18">
        <f t="shared" si="10"/>
        <v>7.1849252842956055E-2</v>
      </c>
      <c r="K19" s="18">
        <f t="shared" si="10"/>
        <v>1</v>
      </c>
      <c r="Q19" s="15" t="s">
        <v>11</v>
      </c>
      <c r="R19" s="18">
        <f t="shared" ref="R19:T19" si="11">R11/$U11</f>
        <v>0.50463122500339375</v>
      </c>
      <c r="S19" s="18">
        <f t="shared" si="11"/>
        <v>0.11986884287250817</v>
      </c>
      <c r="T19" s="18">
        <f t="shared" si="11"/>
        <v>0.37549993212409805</v>
      </c>
      <c r="U19" s="18"/>
    </row>
    <row r="21" spans="1:21">
      <c r="A21" s="14" t="s">
        <v>37</v>
      </c>
      <c r="P21" s="14" t="s">
        <v>37</v>
      </c>
    </row>
    <row r="22" spans="1:21">
      <c r="C22" s="16" t="s">
        <v>0</v>
      </c>
      <c r="D22" s="16" t="s">
        <v>1</v>
      </c>
      <c r="E22" s="16" t="s">
        <v>2</v>
      </c>
      <c r="F22" s="16" t="s">
        <v>3</v>
      </c>
      <c r="G22" s="16" t="s">
        <v>4</v>
      </c>
      <c r="H22" s="16" t="s">
        <v>5</v>
      </c>
      <c r="I22" s="16" t="s">
        <v>6</v>
      </c>
      <c r="J22" s="16" t="s">
        <v>7</v>
      </c>
      <c r="R22" s="16" t="s">
        <v>39</v>
      </c>
      <c r="S22" s="16" t="s">
        <v>40</v>
      </c>
      <c r="T22" s="16" t="s">
        <v>41</v>
      </c>
    </row>
    <row r="23" spans="1:21">
      <c r="C23" s="16" t="s">
        <v>38</v>
      </c>
      <c r="D23" s="16" t="s">
        <v>38</v>
      </c>
      <c r="E23" s="16" t="s">
        <v>38</v>
      </c>
      <c r="F23" s="16" t="s">
        <v>38</v>
      </c>
      <c r="G23" s="16" t="s">
        <v>38</v>
      </c>
      <c r="H23" s="16" t="s">
        <v>38</v>
      </c>
      <c r="I23" s="16" t="s">
        <v>38</v>
      </c>
      <c r="J23" s="16" t="s">
        <v>38</v>
      </c>
      <c r="R23" s="16" t="s">
        <v>38</v>
      </c>
      <c r="S23" s="16" t="s">
        <v>38</v>
      </c>
      <c r="T23" s="16" t="s">
        <v>38</v>
      </c>
    </row>
    <row r="24" spans="1:21">
      <c r="B24" s="15" t="s">
        <v>8</v>
      </c>
      <c r="C24" s="20">
        <f>(1.645*1.14)*SQRT((C16*(1-C16))/$K8)*100</f>
        <v>0.23635956329392063</v>
      </c>
      <c r="D24" s="20">
        <f t="shared" ref="D24:J24" si="12">(1.645*1.14)*SQRT((D16*(1-D16))/$K8)*100</f>
        <v>0.13897280854529342</v>
      </c>
      <c r="E24" s="20">
        <f t="shared" si="12"/>
        <v>6.1297078959574522E-2</v>
      </c>
      <c r="F24" s="20">
        <f t="shared" si="12"/>
        <v>0.10407373090411622</v>
      </c>
      <c r="G24" s="20">
        <f t="shared" si="12"/>
        <v>0.12357690714115928</v>
      </c>
      <c r="H24" s="20">
        <f t="shared" si="12"/>
        <v>5.0077280333330865E-2</v>
      </c>
      <c r="I24" s="20">
        <f t="shared" si="12"/>
        <v>0.22382254770323445</v>
      </c>
      <c r="J24" s="20">
        <f t="shared" si="12"/>
        <v>0.12951415044162817</v>
      </c>
      <c r="K24" s="20"/>
      <c r="Q24" s="15" t="s">
        <v>8</v>
      </c>
      <c r="R24" s="20">
        <f t="shared" ref="R24:T27" si="13">(1.645*1.14)*SQRT((R16*(1-R16))/$U8)*100</f>
        <v>0.24298331082703262</v>
      </c>
      <c r="S24" s="20">
        <f t="shared" si="13"/>
        <v>0.16258274058197447</v>
      </c>
      <c r="T24" s="20">
        <f t="shared" si="13"/>
        <v>0.23617852256363789</v>
      </c>
      <c r="U24" s="20"/>
    </row>
    <row r="25" spans="1:21">
      <c r="B25" s="15" t="s">
        <v>9</v>
      </c>
      <c r="C25" s="20">
        <f t="shared" ref="C25:J25" si="14">(1.645*1.14)*SQRT((C17*(1-C17))/$K9)*100</f>
        <v>0.60838014081774627</v>
      </c>
      <c r="D25" s="20">
        <f t="shared" si="14"/>
        <v>0.48591034131138688</v>
      </c>
      <c r="E25" s="20">
        <f t="shared" si="14"/>
        <v>0.15198862818123546</v>
      </c>
      <c r="F25" s="20">
        <f t="shared" si="14"/>
        <v>0.21642772628794288</v>
      </c>
      <c r="G25" s="20">
        <f t="shared" si="14"/>
        <v>0.28188992893765868</v>
      </c>
      <c r="H25" s="20">
        <f t="shared" si="14"/>
        <v>0.14405773489128382</v>
      </c>
      <c r="I25" s="20">
        <f t="shared" si="14"/>
        <v>0.56162710147736283</v>
      </c>
      <c r="J25" s="20">
        <f t="shared" si="14"/>
        <v>0.28909633105240029</v>
      </c>
      <c r="K25" s="20"/>
      <c r="Q25" s="15" t="s">
        <v>9</v>
      </c>
      <c r="R25" s="20">
        <f t="shared" si="13"/>
        <v>0.62215220577165686</v>
      </c>
      <c r="S25" s="20">
        <f t="shared" si="13"/>
        <v>0.37203055690906789</v>
      </c>
      <c r="T25" s="20">
        <f t="shared" si="13"/>
        <v>0.59181330124798237</v>
      </c>
      <c r="U25" s="20"/>
    </row>
    <row r="26" spans="1:21">
      <c r="B26" s="15" t="s">
        <v>10</v>
      </c>
      <c r="C26" s="20">
        <f t="shared" ref="C26:J26" si="15">(1.645*1.14)*SQRT((C18*(1-C18))/$K10)*100</f>
        <v>0.61568577338494856</v>
      </c>
      <c r="D26" s="20">
        <f t="shared" si="15"/>
        <v>0.52653199626840042</v>
      </c>
      <c r="E26" s="20">
        <f t="shared" si="15"/>
        <v>0.14279840857149473</v>
      </c>
      <c r="F26" s="20">
        <f t="shared" si="15"/>
        <v>0.22451432395388923</v>
      </c>
      <c r="G26" s="20">
        <f t="shared" si="15"/>
        <v>0.23565690580136914</v>
      </c>
      <c r="H26" s="20">
        <f t="shared" si="15"/>
        <v>0.18108995487436122</v>
      </c>
      <c r="I26" s="20">
        <f t="shared" si="15"/>
        <v>0.6137487318865833</v>
      </c>
      <c r="J26" s="20">
        <f t="shared" si="15"/>
        <v>0.29187398935176373</v>
      </c>
      <c r="K26" s="20"/>
      <c r="Q26" s="15" t="s">
        <v>10</v>
      </c>
      <c r="R26" s="20">
        <f t="shared" si="13"/>
        <v>0.65373490097953624</v>
      </c>
      <c r="S26" s="20">
        <f t="shared" si="13"/>
        <v>0.36195601368307567</v>
      </c>
      <c r="T26" s="20">
        <f t="shared" si="13"/>
        <v>0.63539008787034035</v>
      </c>
      <c r="U26" s="20"/>
    </row>
    <row r="27" spans="1:21">
      <c r="B27" s="15" t="s">
        <v>11</v>
      </c>
      <c r="C27" s="20">
        <f t="shared" ref="C27:J27" si="16">(1.645*1.14)*SQRT((C19*(1-C19))/$K11)*100</f>
        <v>0.20761586598655418</v>
      </c>
      <c r="D27" s="20">
        <f t="shared" si="16"/>
        <v>0.1354279068929829</v>
      </c>
      <c r="E27" s="20">
        <f t="shared" si="16"/>
        <v>5.3041725509835158E-2</v>
      </c>
      <c r="F27" s="20">
        <f t="shared" si="16"/>
        <v>8.8077505632316325E-2</v>
      </c>
      <c r="G27" s="20">
        <f t="shared" si="16"/>
        <v>0.10465593569456738</v>
      </c>
      <c r="H27" s="20">
        <f t="shared" si="16"/>
        <v>4.6574560642321176E-2</v>
      </c>
      <c r="I27" s="20">
        <f t="shared" si="16"/>
        <v>0.19704144828693884</v>
      </c>
      <c r="J27" s="20">
        <f t="shared" si="16"/>
        <v>0.11065658718415418</v>
      </c>
      <c r="K27" s="20"/>
      <c r="Q27" s="15" t="s">
        <v>11</v>
      </c>
      <c r="R27" s="20">
        <f t="shared" si="13"/>
        <v>0.21424379774829572</v>
      </c>
      <c r="S27" s="20">
        <f t="shared" si="13"/>
        <v>0.13918221334918954</v>
      </c>
      <c r="T27" s="20">
        <f t="shared" si="13"/>
        <v>0.20750475864761164</v>
      </c>
      <c r="U27" s="20"/>
    </row>
    <row r="29" spans="1:21" s="9" customFormat="1">
      <c r="C29" s="10"/>
      <c r="D29" s="10"/>
      <c r="E29" s="10"/>
      <c r="F29" s="10"/>
      <c r="G29" s="10"/>
      <c r="H29" s="10"/>
      <c r="I29" s="10"/>
      <c r="J29" s="10"/>
      <c r="K29" s="10"/>
      <c r="R29" s="10"/>
      <c r="S29" s="10"/>
      <c r="T29" s="10"/>
      <c r="U29" s="10"/>
    </row>
    <row r="30" spans="1:21" s="11" customFormat="1">
      <c r="C30" s="12"/>
      <c r="D30" s="12"/>
      <c r="E30" s="12"/>
      <c r="F30" s="12"/>
      <c r="G30" s="12"/>
      <c r="H30" s="12"/>
      <c r="I30" s="12"/>
      <c r="J30" s="12"/>
      <c r="K30" s="12"/>
      <c r="R30" s="12"/>
      <c r="S30" s="12"/>
      <c r="T30" s="12"/>
      <c r="U30" s="12"/>
    </row>
    <row r="31" spans="1:21" s="11" customFormat="1">
      <c r="A31" s="13">
        <v>2010</v>
      </c>
      <c r="C31" s="12"/>
      <c r="D31" s="12"/>
      <c r="E31" s="12"/>
      <c r="F31" s="12"/>
      <c r="G31" s="12"/>
      <c r="H31" s="12"/>
      <c r="I31" s="12"/>
      <c r="J31" s="12"/>
      <c r="K31" s="12"/>
      <c r="R31" s="12"/>
      <c r="S31" s="12"/>
      <c r="T31" s="12"/>
      <c r="U31" s="12"/>
    </row>
    <row r="32" spans="1:21" s="11" customFormat="1">
      <c r="A32" s="13"/>
      <c r="C32" s="12"/>
      <c r="D32" s="12"/>
      <c r="E32" s="12"/>
      <c r="F32" s="12"/>
      <c r="G32" s="12"/>
      <c r="H32" s="12"/>
      <c r="I32" s="12"/>
      <c r="J32" s="12"/>
      <c r="K32" s="12"/>
      <c r="R32" s="12"/>
      <c r="S32" s="12"/>
      <c r="T32" s="12"/>
      <c r="U32" s="12"/>
    </row>
    <row r="33" spans="1:21">
      <c r="A33" s="14" t="s">
        <v>44</v>
      </c>
      <c r="P33" s="14" t="s">
        <v>47</v>
      </c>
    </row>
    <row r="35" spans="1:21">
      <c r="C35" s="16" t="s">
        <v>0</v>
      </c>
      <c r="D35" s="16" t="s">
        <v>1</v>
      </c>
      <c r="E35" s="16" t="s">
        <v>2</v>
      </c>
      <c r="F35" s="16" t="s">
        <v>3</v>
      </c>
      <c r="G35" s="16" t="s">
        <v>45</v>
      </c>
      <c r="H35" s="16" t="s">
        <v>46</v>
      </c>
      <c r="I35" s="16" t="s">
        <v>5</v>
      </c>
      <c r="J35" s="16" t="s">
        <v>6</v>
      </c>
      <c r="K35" s="16" t="s">
        <v>11</v>
      </c>
      <c r="R35" s="16" t="s">
        <v>39</v>
      </c>
      <c r="S35" s="16" t="s">
        <v>40</v>
      </c>
      <c r="T35" s="16" t="s">
        <v>41</v>
      </c>
      <c r="U35" s="16" t="s">
        <v>11</v>
      </c>
    </row>
    <row r="36" spans="1:21">
      <c r="B36" s="15" t="s">
        <v>8</v>
      </c>
      <c r="C36" s="16">
        <v>60004</v>
      </c>
      <c r="D36" s="16">
        <v>13371</v>
      </c>
      <c r="E36" s="16">
        <v>2769</v>
      </c>
      <c r="F36" s="16">
        <v>7468</v>
      </c>
      <c r="G36" s="16">
        <v>11709</v>
      </c>
      <c r="H36" s="16">
        <v>1680</v>
      </c>
      <c r="I36" s="16">
        <v>53966</v>
      </c>
      <c r="J36" s="16">
        <v>11306</v>
      </c>
      <c r="K36" s="16">
        <v>162460</v>
      </c>
      <c r="Q36" s="15" t="s">
        <v>8</v>
      </c>
      <c r="R36" s="16">
        <f>C36+D36+E36</f>
        <v>76144</v>
      </c>
      <c r="S36" s="16">
        <f>F36+G36+H36</f>
        <v>20857</v>
      </c>
      <c r="T36" s="16">
        <f>I36+J36</f>
        <v>65272</v>
      </c>
      <c r="U36" s="16">
        <f>SUM(R36:T36)</f>
        <v>162273</v>
      </c>
    </row>
    <row r="37" spans="1:21">
      <c r="B37" s="15" t="s">
        <v>9</v>
      </c>
      <c r="C37" s="16">
        <v>9003</v>
      </c>
      <c r="D37" s="16">
        <v>4110</v>
      </c>
      <c r="E37" s="16">
        <v>300</v>
      </c>
      <c r="F37" s="16">
        <v>782</v>
      </c>
      <c r="G37" s="16">
        <v>1250</v>
      </c>
      <c r="H37" s="16">
        <v>290</v>
      </c>
      <c r="I37" s="16">
        <v>7382</v>
      </c>
      <c r="J37" s="16">
        <v>1199</v>
      </c>
      <c r="K37" s="16">
        <v>24323</v>
      </c>
      <c r="Q37" s="15" t="s">
        <v>9</v>
      </c>
      <c r="R37" s="16">
        <f t="shared" ref="R37:R39" si="17">C37+D37+E37</f>
        <v>13413</v>
      </c>
      <c r="S37" s="16">
        <f t="shared" ref="S37:S39" si="18">F37+G37+H37</f>
        <v>2322</v>
      </c>
      <c r="T37" s="16">
        <f t="shared" ref="T37:T39" si="19">I37+J37</f>
        <v>8581</v>
      </c>
      <c r="U37" s="16">
        <f t="shared" ref="U37:U39" si="20">SUM(R37:T37)</f>
        <v>24316</v>
      </c>
    </row>
    <row r="38" spans="1:21">
      <c r="B38" s="15" t="s">
        <v>10</v>
      </c>
      <c r="C38" s="16">
        <v>6843</v>
      </c>
      <c r="D38" s="16">
        <v>3923</v>
      </c>
      <c r="E38" s="16">
        <v>282</v>
      </c>
      <c r="F38" s="16">
        <v>554</v>
      </c>
      <c r="G38" s="16">
        <v>765</v>
      </c>
      <c r="H38" s="16">
        <v>319</v>
      </c>
      <c r="I38" s="16">
        <v>7780</v>
      </c>
      <c r="J38" s="16">
        <v>1137</v>
      </c>
      <c r="K38" s="16">
        <v>21609</v>
      </c>
      <c r="Q38" s="15" t="s">
        <v>10</v>
      </c>
      <c r="R38" s="16">
        <f t="shared" si="17"/>
        <v>11048</v>
      </c>
      <c r="S38" s="16">
        <f t="shared" si="18"/>
        <v>1638</v>
      </c>
      <c r="T38" s="16">
        <f t="shared" si="19"/>
        <v>8917</v>
      </c>
      <c r="U38" s="16">
        <f t="shared" si="20"/>
        <v>21603</v>
      </c>
    </row>
    <row r="39" spans="1:21">
      <c r="B39" s="15" t="s">
        <v>11</v>
      </c>
      <c r="C39" s="16">
        <v>75850</v>
      </c>
      <c r="D39" s="16">
        <v>21404</v>
      </c>
      <c r="E39" s="16">
        <v>3351</v>
      </c>
      <c r="F39" s="16">
        <v>8804</v>
      </c>
      <c r="G39" s="16">
        <v>13724</v>
      </c>
      <c r="H39" s="16">
        <v>2289</v>
      </c>
      <c r="I39" s="16">
        <v>69128</v>
      </c>
      <c r="J39" s="16">
        <v>13642</v>
      </c>
      <c r="K39" s="16">
        <v>208392</v>
      </c>
      <c r="Q39" s="15" t="s">
        <v>11</v>
      </c>
      <c r="R39" s="16">
        <f t="shared" si="17"/>
        <v>100605</v>
      </c>
      <c r="S39" s="16">
        <f t="shared" si="18"/>
        <v>24817</v>
      </c>
      <c r="T39" s="16">
        <f t="shared" si="19"/>
        <v>82770</v>
      </c>
      <c r="U39" s="16">
        <f t="shared" si="20"/>
        <v>208192</v>
      </c>
    </row>
    <row r="41" spans="1:21">
      <c r="A41" s="14" t="s">
        <v>49</v>
      </c>
      <c r="P41" s="14" t="s">
        <v>48</v>
      </c>
    </row>
    <row r="43" spans="1:21">
      <c r="C43" s="16" t="s">
        <v>0</v>
      </c>
      <c r="D43" s="16" t="s">
        <v>1</v>
      </c>
      <c r="E43" s="16" t="s">
        <v>2</v>
      </c>
      <c r="F43" s="16" t="s">
        <v>3</v>
      </c>
      <c r="G43" s="16" t="s">
        <v>45</v>
      </c>
      <c r="H43" s="16" t="s">
        <v>46</v>
      </c>
      <c r="I43" s="16" t="s">
        <v>5</v>
      </c>
      <c r="J43" s="16" t="s">
        <v>6</v>
      </c>
      <c r="K43" s="16" t="s">
        <v>11</v>
      </c>
      <c r="R43" s="16" t="s">
        <v>39</v>
      </c>
      <c r="S43" s="16" t="s">
        <v>40</v>
      </c>
      <c r="T43" s="16" t="s">
        <v>41</v>
      </c>
    </row>
    <row r="44" spans="1:21">
      <c r="A44" s="15" t="s">
        <v>24</v>
      </c>
      <c r="B44" s="15" t="s">
        <v>8</v>
      </c>
      <c r="C44" s="18">
        <f>C36/$K36</f>
        <v>0.36934630062784685</v>
      </c>
      <c r="D44" s="18">
        <f t="shared" ref="D44:K44" si="21">D36/$K36</f>
        <v>8.2303336205835284E-2</v>
      </c>
      <c r="E44" s="18">
        <f t="shared" si="21"/>
        <v>1.7044195494275514E-2</v>
      </c>
      <c r="F44" s="18">
        <f t="shared" si="21"/>
        <v>4.59682383355903E-2</v>
      </c>
      <c r="G44" s="18">
        <f t="shared" si="21"/>
        <v>7.2073125692478146E-2</v>
      </c>
      <c r="H44" s="18">
        <f t="shared" si="21"/>
        <v>1.0341007017111905E-2</v>
      </c>
      <c r="I44" s="18">
        <f t="shared" si="21"/>
        <v>0.33218022897944111</v>
      </c>
      <c r="J44" s="18">
        <f t="shared" si="21"/>
        <v>6.9592515080635228E-2</v>
      </c>
      <c r="K44" s="18">
        <f t="shared" si="21"/>
        <v>1</v>
      </c>
      <c r="P44" s="15" t="s">
        <v>24</v>
      </c>
      <c r="Q44" s="15" t="s">
        <v>8</v>
      </c>
      <c r="R44" s="18">
        <f>R36/$U36</f>
        <v>0.469233945265078</v>
      </c>
      <c r="S44" s="18">
        <f t="shared" ref="S44:T44" si="22">S36/$U36</f>
        <v>0.128530316195547</v>
      </c>
      <c r="T44" s="18">
        <f t="shared" si="22"/>
        <v>0.402235738539375</v>
      </c>
      <c r="U44" s="18"/>
    </row>
    <row r="45" spans="1:21">
      <c r="B45" s="15" t="s">
        <v>9</v>
      </c>
      <c r="C45" s="18">
        <f t="shared" ref="C45:K45" si="23">C37/$K37</f>
        <v>0.370143485589771</v>
      </c>
      <c r="D45" s="18">
        <f t="shared" si="23"/>
        <v>0.1689758664638408</v>
      </c>
      <c r="E45" s="18">
        <f t="shared" si="23"/>
        <v>1.2334004851375242E-2</v>
      </c>
      <c r="F45" s="18">
        <f t="shared" si="23"/>
        <v>3.2150639312584793E-2</v>
      </c>
      <c r="G45" s="18">
        <f t="shared" si="23"/>
        <v>5.1391686880730175E-2</v>
      </c>
      <c r="H45" s="18">
        <f t="shared" si="23"/>
        <v>1.19228713563294E-2</v>
      </c>
      <c r="I45" s="18">
        <f t="shared" si="23"/>
        <v>0.30349874604284011</v>
      </c>
      <c r="J45" s="18">
        <f t="shared" si="23"/>
        <v>4.9294906055996381E-2</v>
      </c>
      <c r="K45" s="18">
        <f t="shared" si="23"/>
        <v>1</v>
      </c>
      <c r="Q45" s="15" t="s">
        <v>9</v>
      </c>
      <c r="R45" s="18">
        <f t="shared" ref="R45:T45" si="24">R37/$U37</f>
        <v>0.55161210725448262</v>
      </c>
      <c r="S45" s="18">
        <f t="shared" si="24"/>
        <v>9.5492679717058729E-2</v>
      </c>
      <c r="T45" s="18">
        <f t="shared" si="24"/>
        <v>0.35289521302845861</v>
      </c>
      <c r="U45" s="18"/>
    </row>
    <row r="46" spans="1:21">
      <c r="B46" s="15" t="s">
        <v>10</v>
      </c>
      <c r="C46" s="18">
        <f t="shared" ref="C46:K46" si="25">C38/$K38</f>
        <v>0.3166736082187977</v>
      </c>
      <c r="D46" s="18">
        <f t="shared" si="25"/>
        <v>0.18154472673423111</v>
      </c>
      <c r="E46" s="18">
        <f t="shared" si="25"/>
        <v>1.3050118006386228E-2</v>
      </c>
      <c r="F46" s="18">
        <f t="shared" si="25"/>
        <v>2.5637465870702023E-2</v>
      </c>
      <c r="G46" s="18">
        <f t="shared" si="25"/>
        <v>3.5401915868388173E-2</v>
      </c>
      <c r="H46" s="18">
        <f t="shared" si="25"/>
        <v>1.4762367532046832E-2</v>
      </c>
      <c r="I46" s="18">
        <f t="shared" si="25"/>
        <v>0.36003517053079737</v>
      </c>
      <c r="J46" s="18">
        <f t="shared" si="25"/>
        <v>5.2616965153408302E-2</v>
      </c>
      <c r="K46" s="18">
        <f t="shared" si="25"/>
        <v>1</v>
      </c>
      <c r="Q46" s="15" t="s">
        <v>10</v>
      </c>
      <c r="R46" s="18">
        <f t="shared" ref="R46:T46" si="26">R38/$U38</f>
        <v>0.51141045225200199</v>
      </c>
      <c r="S46" s="18">
        <f t="shared" si="26"/>
        <v>7.5822802388557139E-2</v>
      </c>
      <c r="T46" s="18">
        <f t="shared" si="26"/>
        <v>0.4127667453594408</v>
      </c>
      <c r="U46" s="18"/>
    </row>
    <row r="47" spans="1:21">
      <c r="B47" s="15" t="s">
        <v>11</v>
      </c>
      <c r="C47" s="18">
        <f t="shared" ref="C47:K47" si="27">C39/$K39</f>
        <v>0.36397750393489192</v>
      </c>
      <c r="D47" s="18">
        <f t="shared" si="27"/>
        <v>0.10271027678605704</v>
      </c>
      <c r="E47" s="18">
        <f t="shared" si="27"/>
        <v>1.6080271795462397E-2</v>
      </c>
      <c r="F47" s="18">
        <f t="shared" si="27"/>
        <v>4.2247303159430302E-2</v>
      </c>
      <c r="G47" s="18">
        <f t="shared" si="27"/>
        <v>6.5856654766017889E-2</v>
      </c>
      <c r="H47" s="18">
        <f t="shared" si="27"/>
        <v>1.0984106875503857E-2</v>
      </c>
      <c r="I47" s="18">
        <f t="shared" si="27"/>
        <v>0.33172098736995664</v>
      </c>
      <c r="J47" s="18">
        <f t="shared" si="27"/>
        <v>6.5463165572574769E-2</v>
      </c>
      <c r="K47" s="18">
        <f t="shared" si="27"/>
        <v>1</v>
      </c>
      <c r="Q47" s="15" t="s">
        <v>11</v>
      </c>
      <c r="R47" s="18">
        <f t="shared" ref="R47:T47" si="28">R39/$U39</f>
        <v>0.48323182446972024</v>
      </c>
      <c r="S47" s="18">
        <f t="shared" si="28"/>
        <v>0.1192024669535813</v>
      </c>
      <c r="T47" s="18">
        <f t="shared" si="28"/>
        <v>0.39756570857669843</v>
      </c>
      <c r="U47" s="18"/>
    </row>
    <row r="49" spans="1:21">
      <c r="A49" s="14" t="s">
        <v>37</v>
      </c>
      <c r="P49" s="14" t="s">
        <v>37</v>
      </c>
    </row>
    <row r="50" spans="1:21">
      <c r="C50" s="16" t="s">
        <v>0</v>
      </c>
      <c r="D50" s="16" t="s">
        <v>1</v>
      </c>
      <c r="E50" s="16" t="s">
        <v>2</v>
      </c>
      <c r="F50" s="16" t="s">
        <v>3</v>
      </c>
      <c r="G50" s="16" t="s">
        <v>4</v>
      </c>
      <c r="H50" s="16" t="s">
        <v>5</v>
      </c>
      <c r="I50" s="16" t="s">
        <v>6</v>
      </c>
      <c r="J50" s="16" t="s">
        <v>7</v>
      </c>
      <c r="R50" s="16" t="s">
        <v>39</v>
      </c>
      <c r="S50" s="16" t="s">
        <v>40</v>
      </c>
      <c r="T50" s="16" t="s">
        <v>41</v>
      </c>
    </row>
    <row r="51" spans="1:21">
      <c r="C51" s="16" t="s">
        <v>38</v>
      </c>
      <c r="D51" s="16" t="s">
        <v>38</v>
      </c>
      <c r="E51" s="16" t="s">
        <v>38</v>
      </c>
      <c r="F51" s="16" t="s">
        <v>38</v>
      </c>
      <c r="G51" s="16" t="s">
        <v>38</v>
      </c>
      <c r="H51" s="16" t="s">
        <v>38</v>
      </c>
      <c r="I51" s="16" t="s">
        <v>38</v>
      </c>
      <c r="J51" s="16" t="s">
        <v>38</v>
      </c>
      <c r="R51" s="16" t="s">
        <v>38</v>
      </c>
      <c r="S51" s="16" t="s">
        <v>38</v>
      </c>
      <c r="T51" s="16" t="s">
        <v>38</v>
      </c>
    </row>
    <row r="52" spans="1:21">
      <c r="B52" s="15" t="s">
        <v>8</v>
      </c>
      <c r="C52" s="20">
        <f>(1.645*1.14)*SQRT((C44*(1-C44))/$K36)*100</f>
        <v>0.22454835596996303</v>
      </c>
      <c r="D52" s="20">
        <f t="shared" ref="D52:J52" si="29">(1.645*1.14)*SQRT((D44*(1-D44))/$K36)*100</f>
        <v>0.12786621966779163</v>
      </c>
      <c r="E52" s="20">
        <f t="shared" si="29"/>
        <v>6.0221667737257421E-2</v>
      </c>
      <c r="F52" s="20">
        <f t="shared" si="29"/>
        <v>9.7433404109063884E-2</v>
      </c>
      <c r="G52" s="20">
        <f t="shared" si="29"/>
        <v>0.12032090341921532</v>
      </c>
      <c r="H52" s="20">
        <f t="shared" si="29"/>
        <v>4.7067565245458458E-2</v>
      </c>
      <c r="I52" s="20">
        <f t="shared" si="29"/>
        <v>0.21913616419932108</v>
      </c>
      <c r="J52" s="20">
        <f t="shared" si="29"/>
        <v>0.11839010154293321</v>
      </c>
      <c r="K52" s="20"/>
      <c r="Q52" s="15" t="s">
        <v>8</v>
      </c>
      <c r="R52" s="20">
        <f t="shared" ref="R52:T55" si="30">(1.645*1.14)*SQRT((R44*(1-R44))/$U36)*100</f>
        <v>0.23232390665978531</v>
      </c>
      <c r="S52" s="20">
        <f t="shared" si="30"/>
        <v>0.15580326370313011</v>
      </c>
      <c r="T52" s="20">
        <f t="shared" si="30"/>
        <v>0.22827214598653031</v>
      </c>
      <c r="U52" s="20"/>
    </row>
    <row r="53" spans="1:21">
      <c r="B53" s="15" t="s">
        <v>9</v>
      </c>
      <c r="C53" s="20">
        <f t="shared" ref="C53:J53" si="31">(1.645*1.14)*SQRT((C45*(1-C45))/$K37)*100</f>
        <v>0.58058799511685966</v>
      </c>
      <c r="D53" s="20">
        <f t="shared" si="31"/>
        <v>0.45058978596499277</v>
      </c>
      <c r="E53" s="20">
        <f t="shared" si="31"/>
        <v>0.13271478013401014</v>
      </c>
      <c r="F53" s="20">
        <f t="shared" si="31"/>
        <v>0.21210986820121847</v>
      </c>
      <c r="G53" s="20">
        <f t="shared" si="31"/>
        <v>0.26549239388422452</v>
      </c>
      <c r="H53" s="20">
        <f t="shared" si="31"/>
        <v>0.13051127609947302</v>
      </c>
      <c r="I53" s="20">
        <f t="shared" si="31"/>
        <v>0.55284270793865831</v>
      </c>
      <c r="J53" s="20">
        <f t="shared" si="31"/>
        <v>0.26030716110897101</v>
      </c>
      <c r="K53" s="20"/>
      <c r="Q53" s="15" t="s">
        <v>9</v>
      </c>
      <c r="R53" s="20">
        <f t="shared" si="30"/>
        <v>0.59809272508167277</v>
      </c>
      <c r="S53" s="20">
        <f t="shared" si="30"/>
        <v>0.35344005785233601</v>
      </c>
      <c r="T53" s="20">
        <f t="shared" si="30"/>
        <v>0.57469163554958713</v>
      </c>
      <c r="U53" s="20"/>
    </row>
    <row r="54" spans="1:21">
      <c r="B54" s="15" t="s">
        <v>10</v>
      </c>
      <c r="C54" s="20">
        <f t="shared" ref="C54:J54" si="32">(1.645*1.14)*SQRT((C46*(1-C46))/$K38)*100</f>
        <v>0.59343540252079519</v>
      </c>
      <c r="D54" s="20">
        <f t="shared" si="32"/>
        <v>0.49174812626946823</v>
      </c>
      <c r="E54" s="20">
        <f t="shared" si="32"/>
        <v>0.14477987189301075</v>
      </c>
      <c r="F54" s="20">
        <f t="shared" si="32"/>
        <v>0.2016281914433527</v>
      </c>
      <c r="G54" s="20">
        <f t="shared" si="32"/>
        <v>0.23574364772450943</v>
      </c>
      <c r="H54" s="20">
        <f t="shared" si="32"/>
        <v>0.1538515661741853</v>
      </c>
      <c r="I54" s="20">
        <f t="shared" si="32"/>
        <v>0.61235594172762908</v>
      </c>
      <c r="J54" s="20">
        <f t="shared" si="32"/>
        <v>0.28482566377650947</v>
      </c>
      <c r="K54" s="20"/>
      <c r="Q54" s="15" t="s">
        <v>10</v>
      </c>
      <c r="R54" s="20">
        <f t="shared" si="30"/>
        <v>0.63777957499145643</v>
      </c>
      <c r="S54" s="20">
        <f t="shared" si="30"/>
        <v>0.33774681413186897</v>
      </c>
      <c r="T54" s="20">
        <f t="shared" si="30"/>
        <v>0.62816161141762816</v>
      </c>
      <c r="U54" s="20"/>
    </row>
    <row r="55" spans="1:21">
      <c r="B55" s="15" t="s">
        <v>11</v>
      </c>
      <c r="C55" s="20">
        <f t="shared" ref="C55:J55" si="33">(1.645*1.14)*SQRT((C47*(1-C47))/$K39)*100</f>
        <v>0.19765315081970258</v>
      </c>
      <c r="D55" s="20">
        <f t="shared" si="33"/>
        <v>0.12471064601086677</v>
      </c>
      <c r="E55" s="20">
        <f t="shared" si="33"/>
        <v>5.167217698626457E-2</v>
      </c>
      <c r="F55" s="20">
        <f t="shared" si="33"/>
        <v>8.263355167874295E-2</v>
      </c>
      <c r="G55" s="20">
        <f t="shared" si="33"/>
        <v>0.10189123534232773</v>
      </c>
      <c r="H55" s="20">
        <f t="shared" si="33"/>
        <v>4.281680357216102E-2</v>
      </c>
      <c r="I55" s="20">
        <f t="shared" si="33"/>
        <v>0.19341743432404987</v>
      </c>
      <c r="J55" s="20">
        <f t="shared" si="33"/>
        <v>0.10160777592949899</v>
      </c>
      <c r="K55" s="20"/>
      <c r="Q55" s="15" t="s">
        <v>11</v>
      </c>
      <c r="R55" s="20">
        <f t="shared" si="30"/>
        <v>0.20538294608605837</v>
      </c>
      <c r="S55" s="20">
        <f t="shared" si="30"/>
        <v>0.13317398685608434</v>
      </c>
      <c r="T55" s="20">
        <f t="shared" si="30"/>
        <v>0.20113981031758058</v>
      </c>
      <c r="U55" s="20"/>
    </row>
    <row r="57" spans="1:21" s="9" customFormat="1">
      <c r="C57" s="10"/>
      <c r="D57" s="10"/>
      <c r="E57" s="10"/>
      <c r="F57" s="10"/>
      <c r="G57" s="10"/>
      <c r="H57" s="10"/>
      <c r="I57" s="10"/>
      <c r="J57" s="10"/>
      <c r="K57" s="10"/>
      <c r="R57" s="10"/>
      <c r="S57" s="10"/>
      <c r="T57" s="10"/>
      <c r="U57" s="10"/>
    </row>
    <row r="58" spans="1:21" s="11" customFormat="1">
      <c r="C58" s="12"/>
      <c r="D58" s="12"/>
      <c r="E58" s="12"/>
      <c r="F58" s="12"/>
      <c r="G58" s="12"/>
      <c r="H58" s="12"/>
      <c r="I58" s="12"/>
      <c r="J58" s="12"/>
      <c r="K58" s="12"/>
      <c r="R58" s="12"/>
      <c r="S58" s="12"/>
      <c r="T58" s="12"/>
      <c r="U58" s="12"/>
    </row>
    <row r="59" spans="1:21" s="11" customFormat="1">
      <c r="A59" s="13">
        <v>2005</v>
      </c>
      <c r="C59" s="12"/>
      <c r="D59" s="12"/>
      <c r="E59" s="12"/>
      <c r="F59" s="12"/>
      <c r="G59" s="12"/>
      <c r="H59" s="12"/>
      <c r="I59" s="12"/>
      <c r="J59" s="12"/>
      <c r="K59" s="12"/>
      <c r="R59" s="12"/>
      <c r="S59" s="12"/>
      <c r="T59" s="12"/>
      <c r="U59" s="12"/>
    </row>
    <row r="60" spans="1:21" s="11" customFormat="1">
      <c r="A60" s="13"/>
      <c r="C60" s="12"/>
      <c r="D60" s="12"/>
      <c r="E60" s="12"/>
      <c r="F60" s="12"/>
      <c r="G60" s="12"/>
      <c r="H60" s="12"/>
      <c r="I60" s="12"/>
      <c r="J60" s="12"/>
      <c r="K60" s="12"/>
      <c r="R60" s="12"/>
      <c r="S60" s="12"/>
      <c r="T60" s="12"/>
      <c r="U60" s="12"/>
    </row>
    <row r="61" spans="1:21">
      <c r="A61" s="14" t="s">
        <v>44</v>
      </c>
      <c r="P61" s="14" t="s">
        <v>47</v>
      </c>
    </row>
    <row r="63" spans="1:21">
      <c r="C63" s="16" t="s">
        <v>0</v>
      </c>
      <c r="D63" s="16" t="s">
        <v>1</v>
      </c>
      <c r="E63" s="16" t="s">
        <v>2</v>
      </c>
      <c r="F63" s="16" t="s">
        <v>3</v>
      </c>
      <c r="G63" s="16" t="s">
        <v>45</v>
      </c>
      <c r="H63" s="16" t="s">
        <v>46</v>
      </c>
      <c r="I63" s="16" t="s">
        <v>5</v>
      </c>
      <c r="J63" s="16" t="s">
        <v>6</v>
      </c>
      <c r="K63" s="16" t="s">
        <v>11</v>
      </c>
      <c r="R63" s="16" t="s">
        <v>39</v>
      </c>
      <c r="S63" s="16" t="s">
        <v>40</v>
      </c>
      <c r="T63" s="16" t="s">
        <v>41</v>
      </c>
      <c r="U63" s="16" t="s">
        <v>11</v>
      </c>
    </row>
    <row r="64" spans="1:21">
      <c r="B64" s="15" t="s">
        <v>8</v>
      </c>
      <c r="C64" s="16">
        <v>31479</v>
      </c>
      <c r="D64" s="16">
        <v>7103</v>
      </c>
      <c r="E64" s="16">
        <v>1858</v>
      </c>
      <c r="F64" s="16">
        <v>3207</v>
      </c>
      <c r="G64" s="16">
        <v>6576</v>
      </c>
      <c r="H64" s="16">
        <v>840</v>
      </c>
      <c r="I64" s="16">
        <v>26257</v>
      </c>
      <c r="J64" s="16">
        <v>6455</v>
      </c>
      <c r="K64" s="16">
        <v>83927</v>
      </c>
      <c r="Q64" s="15" t="s">
        <v>8</v>
      </c>
      <c r="R64" s="16">
        <f>C64+D64+E64</f>
        <v>40440</v>
      </c>
      <c r="S64" s="16">
        <f>F64+G64+H64</f>
        <v>10623</v>
      </c>
      <c r="T64" s="16">
        <f>I64+J64</f>
        <v>32712</v>
      </c>
      <c r="U64" s="16">
        <f>SUM(R64:T64)</f>
        <v>83775</v>
      </c>
    </row>
    <row r="65" spans="1:21">
      <c r="B65" s="15" t="s">
        <v>9</v>
      </c>
      <c r="C65" s="16">
        <v>5102</v>
      </c>
      <c r="D65" s="16">
        <v>2384</v>
      </c>
      <c r="E65" s="16">
        <v>234</v>
      </c>
      <c r="F65" s="16">
        <v>364</v>
      </c>
      <c r="G65" s="16">
        <v>770</v>
      </c>
      <c r="H65" s="16">
        <v>154</v>
      </c>
      <c r="I65" s="16">
        <v>4096</v>
      </c>
      <c r="J65" s="16">
        <v>746</v>
      </c>
      <c r="K65" s="16">
        <v>13858</v>
      </c>
      <c r="Q65" s="15" t="s">
        <v>9</v>
      </c>
      <c r="R65" s="16">
        <f t="shared" ref="R65:R67" si="34">C65+D65+E65</f>
        <v>7720</v>
      </c>
      <c r="S65" s="16">
        <f t="shared" ref="S65:S67" si="35">F65+G65+H65</f>
        <v>1288</v>
      </c>
      <c r="T65" s="16">
        <f t="shared" ref="T65:T67" si="36">I65+J65</f>
        <v>4842</v>
      </c>
      <c r="U65" s="16">
        <f t="shared" ref="U65:U67" si="37">SUM(R65:T65)</f>
        <v>13850</v>
      </c>
    </row>
    <row r="66" spans="1:21">
      <c r="B66" s="15" t="s">
        <v>10</v>
      </c>
      <c r="C66" s="16">
        <v>3228</v>
      </c>
      <c r="D66" s="16">
        <v>2284</v>
      </c>
      <c r="E66" s="16">
        <v>180</v>
      </c>
      <c r="F66" s="16">
        <v>254</v>
      </c>
      <c r="G66" s="16">
        <v>398</v>
      </c>
      <c r="H66" s="16">
        <v>142</v>
      </c>
      <c r="I66" s="16">
        <v>3440</v>
      </c>
      <c r="J66" s="16">
        <v>519</v>
      </c>
      <c r="K66" s="16">
        <v>10445</v>
      </c>
      <c r="Q66" s="15" t="s">
        <v>10</v>
      </c>
      <c r="R66" s="16">
        <f t="shared" si="34"/>
        <v>5692</v>
      </c>
      <c r="S66" s="16">
        <f t="shared" si="35"/>
        <v>794</v>
      </c>
      <c r="T66" s="16">
        <f t="shared" si="36"/>
        <v>3959</v>
      </c>
      <c r="U66" s="16">
        <f t="shared" si="37"/>
        <v>10445</v>
      </c>
    </row>
    <row r="67" spans="1:21">
      <c r="B67" s="15" t="s">
        <v>11</v>
      </c>
      <c r="C67" s="16">
        <v>39987</v>
      </c>
      <c r="D67" s="16">
        <v>11924</v>
      </c>
      <c r="E67" s="16">
        <v>2274</v>
      </c>
      <c r="F67" s="16">
        <v>3913</v>
      </c>
      <c r="G67" s="16">
        <v>7791</v>
      </c>
      <c r="H67" s="16">
        <v>1216</v>
      </c>
      <c r="I67" s="16">
        <v>33864</v>
      </c>
      <c r="J67" s="16">
        <v>7747</v>
      </c>
      <c r="K67" s="16">
        <v>108878</v>
      </c>
      <c r="Q67" s="15" t="s">
        <v>11</v>
      </c>
      <c r="R67" s="16">
        <f t="shared" si="34"/>
        <v>54185</v>
      </c>
      <c r="S67" s="16">
        <f t="shared" si="35"/>
        <v>12920</v>
      </c>
      <c r="T67" s="16">
        <f t="shared" si="36"/>
        <v>41611</v>
      </c>
      <c r="U67" s="16">
        <f t="shared" si="37"/>
        <v>108716</v>
      </c>
    </row>
    <row r="69" spans="1:21">
      <c r="A69" s="14" t="s">
        <v>49</v>
      </c>
      <c r="P69" s="14" t="s">
        <v>48</v>
      </c>
    </row>
    <row r="71" spans="1:21">
      <c r="C71" s="16" t="s">
        <v>0</v>
      </c>
      <c r="D71" s="16" t="s">
        <v>1</v>
      </c>
      <c r="E71" s="16" t="s">
        <v>2</v>
      </c>
      <c r="F71" s="16" t="s">
        <v>3</v>
      </c>
      <c r="G71" s="16" t="s">
        <v>45</v>
      </c>
      <c r="H71" s="16" t="s">
        <v>46</v>
      </c>
      <c r="I71" s="16" t="s">
        <v>5</v>
      </c>
      <c r="J71" s="16" t="s">
        <v>6</v>
      </c>
      <c r="K71" s="16" t="s">
        <v>11</v>
      </c>
      <c r="R71" s="16" t="s">
        <v>39</v>
      </c>
      <c r="S71" s="16" t="s">
        <v>40</v>
      </c>
      <c r="T71" s="16" t="s">
        <v>41</v>
      </c>
    </row>
    <row r="72" spans="1:21">
      <c r="A72" s="15" t="s">
        <v>24</v>
      </c>
      <c r="B72" s="15" t="s">
        <v>8</v>
      </c>
      <c r="C72" s="18">
        <f>C64/$K64</f>
        <v>0.37507595886901712</v>
      </c>
      <c r="D72" s="18">
        <f t="shared" ref="D72:K72" si="38">D64/$K64</f>
        <v>8.463307398095965E-2</v>
      </c>
      <c r="E72" s="18">
        <f t="shared" si="38"/>
        <v>2.2138286844519642E-2</v>
      </c>
      <c r="F72" s="18">
        <f t="shared" si="38"/>
        <v>3.8211779284378092E-2</v>
      </c>
      <c r="G72" s="18">
        <f t="shared" si="38"/>
        <v>7.8353807475544227E-2</v>
      </c>
      <c r="H72" s="18">
        <f t="shared" si="38"/>
        <v>1.0008698035197255E-2</v>
      </c>
      <c r="I72" s="18">
        <f t="shared" si="38"/>
        <v>0.31285521941687416</v>
      </c>
      <c r="J72" s="18">
        <f t="shared" si="38"/>
        <v>7.6912078353807478E-2</v>
      </c>
      <c r="K72" s="18">
        <f t="shared" si="38"/>
        <v>1</v>
      </c>
      <c r="P72" s="15" t="s">
        <v>24</v>
      </c>
      <c r="Q72" s="15" t="s">
        <v>8</v>
      </c>
      <c r="R72" s="18">
        <f>R64/$U64</f>
        <v>0.48272157564905999</v>
      </c>
      <c r="S72" s="18">
        <f t="shared" ref="S72:T72" si="39">S64/$U64</f>
        <v>0.12680393912264995</v>
      </c>
      <c r="T72" s="18">
        <f t="shared" si="39"/>
        <v>0.39047448522829004</v>
      </c>
      <c r="U72" s="18"/>
    </row>
    <row r="73" spans="1:21">
      <c r="B73" s="15" t="s">
        <v>9</v>
      </c>
      <c r="C73" s="18">
        <f t="shared" ref="C73:K73" si="40">C65/$K65</f>
        <v>0.36816279405397606</v>
      </c>
      <c r="D73" s="18">
        <f t="shared" si="40"/>
        <v>0.17203059604560542</v>
      </c>
      <c r="E73" s="18">
        <f t="shared" si="40"/>
        <v>1.6885553470919325E-2</v>
      </c>
      <c r="F73" s="18">
        <f t="shared" si="40"/>
        <v>2.6266416510318951E-2</v>
      </c>
      <c r="G73" s="18">
        <f t="shared" si="40"/>
        <v>5.5563573387213162E-2</v>
      </c>
      <c r="H73" s="18">
        <f t="shared" si="40"/>
        <v>1.1112714677442632E-2</v>
      </c>
      <c r="I73" s="18">
        <f t="shared" si="40"/>
        <v>0.29556934622600661</v>
      </c>
      <c r="J73" s="18">
        <f t="shared" si="40"/>
        <v>5.3831721749170156E-2</v>
      </c>
      <c r="K73" s="18">
        <f t="shared" si="40"/>
        <v>1</v>
      </c>
      <c r="Q73" s="15" t="s">
        <v>9</v>
      </c>
      <c r="R73" s="18">
        <f t="shared" ref="R73:T73" si="41">R65/$U65</f>
        <v>0.55740072202166069</v>
      </c>
      <c r="S73" s="18">
        <f t="shared" si="41"/>
        <v>9.2996389891696757E-2</v>
      </c>
      <c r="T73" s="18">
        <f t="shared" si="41"/>
        <v>0.34960288808664258</v>
      </c>
      <c r="U73" s="18"/>
    </row>
    <row r="74" spans="1:21">
      <c r="B74" s="15" t="s">
        <v>10</v>
      </c>
      <c r="C74" s="18">
        <f t="shared" ref="C74:K74" si="42">C66/$K66</f>
        <v>0.30904739109621826</v>
      </c>
      <c r="D74" s="18">
        <f t="shared" si="42"/>
        <v>0.2186692197223552</v>
      </c>
      <c r="E74" s="18">
        <f t="shared" si="42"/>
        <v>1.723312589755864E-2</v>
      </c>
      <c r="F74" s="18">
        <f t="shared" si="42"/>
        <v>2.4317855433221638E-2</v>
      </c>
      <c r="G74" s="18">
        <f t="shared" si="42"/>
        <v>3.8104356151268552E-2</v>
      </c>
      <c r="H74" s="18">
        <f t="shared" si="42"/>
        <v>1.3595021541407373E-2</v>
      </c>
      <c r="I74" s="18">
        <f t="shared" si="42"/>
        <v>0.32934418382000957</v>
      </c>
      <c r="J74" s="18">
        <f t="shared" si="42"/>
        <v>4.9688846337960745E-2</v>
      </c>
      <c r="K74" s="18">
        <f t="shared" si="42"/>
        <v>1</v>
      </c>
      <c r="Q74" s="15" t="s">
        <v>10</v>
      </c>
      <c r="R74" s="18">
        <f t="shared" ref="R74:T74" si="43">R66/$U66</f>
        <v>0.54494973671613212</v>
      </c>
      <c r="S74" s="18">
        <f t="shared" si="43"/>
        <v>7.601723312589756E-2</v>
      </c>
      <c r="T74" s="18">
        <f t="shared" si="43"/>
        <v>0.3790330301579703</v>
      </c>
      <c r="U74" s="18"/>
    </row>
    <row r="75" spans="1:21">
      <c r="B75" s="15" t="s">
        <v>11</v>
      </c>
      <c r="C75" s="18">
        <f t="shared" ref="C75:K75" si="44">C67/$K67</f>
        <v>0.36726427744815299</v>
      </c>
      <c r="D75" s="18">
        <f t="shared" si="44"/>
        <v>0.10951707415639524</v>
      </c>
      <c r="E75" s="18">
        <f t="shared" si="44"/>
        <v>2.0885762045592313E-2</v>
      </c>
      <c r="F75" s="18">
        <f t="shared" si="44"/>
        <v>3.5939308216535938E-2</v>
      </c>
      <c r="G75" s="18">
        <f t="shared" si="44"/>
        <v>7.1557155715571558E-2</v>
      </c>
      <c r="H75" s="18">
        <f t="shared" si="44"/>
        <v>1.1168463785154025E-2</v>
      </c>
      <c r="I75" s="18">
        <f t="shared" si="44"/>
        <v>0.3110270210694539</v>
      </c>
      <c r="J75" s="18">
        <f t="shared" si="44"/>
        <v>7.1153033670714017E-2</v>
      </c>
      <c r="K75" s="18">
        <f t="shared" si="44"/>
        <v>1</v>
      </c>
      <c r="Q75" s="15" t="s">
        <v>11</v>
      </c>
      <c r="R75" s="18">
        <f t="shared" ref="R75:T75" si="45">R67/$U67</f>
        <v>0.49840869789175468</v>
      </c>
      <c r="S75" s="18">
        <f t="shared" si="45"/>
        <v>0.11884175282387137</v>
      </c>
      <c r="T75" s="18">
        <f t="shared" si="45"/>
        <v>0.38274954928437399</v>
      </c>
      <c r="U75" s="18"/>
    </row>
    <row r="77" spans="1:21">
      <c r="A77" s="14" t="s">
        <v>37</v>
      </c>
      <c r="P77" s="14" t="s">
        <v>37</v>
      </c>
    </row>
    <row r="78" spans="1:21">
      <c r="C78" s="16" t="s">
        <v>0</v>
      </c>
      <c r="D78" s="16" t="s">
        <v>1</v>
      </c>
      <c r="E78" s="16" t="s">
        <v>2</v>
      </c>
      <c r="F78" s="16" t="s">
        <v>3</v>
      </c>
      <c r="G78" s="16" t="s">
        <v>4</v>
      </c>
      <c r="H78" s="16" t="s">
        <v>5</v>
      </c>
      <c r="I78" s="16" t="s">
        <v>6</v>
      </c>
      <c r="J78" s="16" t="s">
        <v>7</v>
      </c>
      <c r="R78" s="16" t="s">
        <v>39</v>
      </c>
      <c r="S78" s="16" t="s">
        <v>40</v>
      </c>
      <c r="T78" s="16" t="s">
        <v>41</v>
      </c>
    </row>
    <row r="79" spans="1:21">
      <c r="C79" s="16" t="s">
        <v>38</v>
      </c>
      <c r="D79" s="16" t="s">
        <v>38</v>
      </c>
      <c r="E79" s="16" t="s">
        <v>38</v>
      </c>
      <c r="F79" s="16" t="s">
        <v>38</v>
      </c>
      <c r="G79" s="16" t="s">
        <v>38</v>
      </c>
      <c r="H79" s="16" t="s">
        <v>38</v>
      </c>
      <c r="I79" s="16" t="s">
        <v>38</v>
      </c>
      <c r="J79" s="16" t="s">
        <v>38</v>
      </c>
      <c r="R79" s="16" t="s">
        <v>38</v>
      </c>
      <c r="S79" s="16" t="s">
        <v>38</v>
      </c>
      <c r="T79" s="16" t="s">
        <v>38</v>
      </c>
    </row>
    <row r="80" spans="1:21">
      <c r="B80" s="15" t="s">
        <v>8</v>
      </c>
      <c r="C80" s="20">
        <f>(1.645*1.14)*SQRT((C72*(1-C72))/$K64)*100</f>
        <v>0.3133957728292735</v>
      </c>
      <c r="D80" s="20">
        <f t="shared" ref="D80:J80" si="46">(1.645*1.14)*SQRT((D72*(1-D72))/$K64)*100</f>
        <v>0.18017211215894238</v>
      </c>
      <c r="E80" s="20">
        <f t="shared" si="46"/>
        <v>9.5242465702980367E-2</v>
      </c>
      <c r="F80" s="20">
        <f t="shared" si="46"/>
        <v>0.12409613660317838</v>
      </c>
      <c r="G80" s="20">
        <f t="shared" si="46"/>
        <v>0.17395306013767148</v>
      </c>
      <c r="H80" s="20">
        <f t="shared" si="46"/>
        <v>6.4435378912006458E-2</v>
      </c>
      <c r="I80" s="20">
        <f t="shared" si="46"/>
        <v>0.30013437046219599</v>
      </c>
      <c r="J80" s="20">
        <f t="shared" si="46"/>
        <v>0.17247998738036385</v>
      </c>
      <c r="K80" s="20"/>
      <c r="Q80" s="15" t="s">
        <v>8</v>
      </c>
      <c r="R80" s="20">
        <f t="shared" ref="R80:T83" si="47">(1.645*1.14)*SQRT((R72*(1-R72))/$U64)*100</f>
        <v>0.32376065706171769</v>
      </c>
      <c r="S80" s="20">
        <f t="shared" si="47"/>
        <v>0.2155935639225304</v>
      </c>
      <c r="T80" s="20">
        <f t="shared" si="47"/>
        <v>0.31608640047708936</v>
      </c>
      <c r="U80" s="20"/>
    </row>
    <row r="81" spans="2:21">
      <c r="B81" s="15" t="s">
        <v>9</v>
      </c>
      <c r="C81" s="20">
        <f t="shared" ref="C81:J81" si="48">(1.645*1.14)*SQRT((C73*(1-C73))/$K65)*100</f>
        <v>0.76832156272785468</v>
      </c>
      <c r="D81" s="20">
        <f t="shared" si="48"/>
        <v>0.6012159122357158</v>
      </c>
      <c r="E81" s="20">
        <f t="shared" si="48"/>
        <v>0.20524858148737282</v>
      </c>
      <c r="F81" s="20">
        <f t="shared" si="48"/>
        <v>0.254765703432485</v>
      </c>
      <c r="G81" s="20">
        <f t="shared" si="48"/>
        <v>0.36492357757674632</v>
      </c>
      <c r="H81" s="20">
        <f t="shared" si="48"/>
        <v>0.16699518664590526</v>
      </c>
      <c r="I81" s="20">
        <f t="shared" si="48"/>
        <v>0.72689100350920832</v>
      </c>
      <c r="J81" s="20">
        <f t="shared" si="48"/>
        <v>0.35952061844312283</v>
      </c>
      <c r="K81" s="20"/>
      <c r="Q81" s="15" t="s">
        <v>9</v>
      </c>
      <c r="R81" s="20">
        <f t="shared" si="47"/>
        <v>0.79147095313536608</v>
      </c>
      <c r="S81" s="20">
        <f t="shared" si="47"/>
        <v>0.46278941759296888</v>
      </c>
      <c r="T81" s="20">
        <f t="shared" si="47"/>
        <v>0.75984091432260747</v>
      </c>
      <c r="U81" s="20"/>
    </row>
    <row r="82" spans="2:21">
      <c r="B82" s="15" t="s">
        <v>10</v>
      </c>
      <c r="C82" s="20">
        <f t="shared" ref="C82:J82" si="49">(1.645*1.14)*SQRT((C74*(1-C74))/$K66)*100</f>
        <v>0.84791672713688837</v>
      </c>
      <c r="D82" s="20">
        <f t="shared" si="49"/>
        <v>0.75845151970237135</v>
      </c>
      <c r="E82" s="20">
        <f t="shared" si="49"/>
        <v>0.23879422332143244</v>
      </c>
      <c r="F82" s="20">
        <f t="shared" si="49"/>
        <v>0.28263981896368129</v>
      </c>
      <c r="G82" s="20">
        <f t="shared" si="49"/>
        <v>0.35129164783975747</v>
      </c>
      <c r="H82" s="20">
        <f t="shared" si="49"/>
        <v>0.21248785342570498</v>
      </c>
      <c r="I82" s="20">
        <f t="shared" si="49"/>
        <v>0.8623655090211515</v>
      </c>
      <c r="J82" s="20">
        <f t="shared" si="49"/>
        <v>0.39872998969811468</v>
      </c>
      <c r="K82" s="20"/>
      <c r="Q82" s="15" t="s">
        <v>10</v>
      </c>
      <c r="R82" s="20">
        <f t="shared" si="47"/>
        <v>0.91374379333386846</v>
      </c>
      <c r="S82" s="20">
        <f t="shared" si="47"/>
        <v>0.48630025373942581</v>
      </c>
      <c r="T82" s="20">
        <f t="shared" si="47"/>
        <v>0.8902035261006771</v>
      </c>
      <c r="U82" s="20"/>
    </row>
    <row r="83" spans="2:21">
      <c r="B83" s="15" t="s">
        <v>11</v>
      </c>
      <c r="C83" s="20">
        <f t="shared" ref="C83:J83" si="50">(1.645*1.14)*SQRT((C75*(1-C75))/$K67)*100</f>
        <v>0.27396886305713641</v>
      </c>
      <c r="D83" s="20">
        <f t="shared" si="50"/>
        <v>0.17748203555057385</v>
      </c>
      <c r="E83" s="20">
        <f t="shared" si="50"/>
        <v>8.1272296580411213E-2</v>
      </c>
      <c r="F83" s="20">
        <f t="shared" si="50"/>
        <v>0.10578832253876139</v>
      </c>
      <c r="G83" s="20">
        <f t="shared" si="50"/>
        <v>0.14648893035492522</v>
      </c>
      <c r="H83" s="20">
        <f t="shared" si="50"/>
        <v>5.9725330378822467E-2</v>
      </c>
      <c r="I83" s="20">
        <f t="shared" si="50"/>
        <v>0.26308788006865386</v>
      </c>
      <c r="J83" s="20">
        <f t="shared" si="50"/>
        <v>0.14610648088303307</v>
      </c>
      <c r="K83" s="20"/>
      <c r="Q83" s="15" t="s">
        <v>11</v>
      </c>
      <c r="R83" s="20">
        <f t="shared" si="47"/>
        <v>0.28437526976496019</v>
      </c>
      <c r="S83" s="20">
        <f t="shared" si="47"/>
        <v>0.18404986390792474</v>
      </c>
      <c r="T83" s="20">
        <f t="shared" si="47"/>
        <v>0.27644712198470356</v>
      </c>
      <c r="U83" s="20"/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6931A-778D-B446-825B-E278F5516992}">
  <dimension ref="A1:G110"/>
  <sheetViews>
    <sheetView topLeftCell="A76" zoomScaleNormal="100" workbookViewId="0">
      <selection activeCell="C98" sqref="C98:G101"/>
    </sheetView>
  </sheetViews>
  <sheetFormatPr baseColWidth="10" defaultRowHeight="11.25"/>
  <cols>
    <col min="3" max="7" width="10.6640625" style="8"/>
  </cols>
  <sheetData>
    <row r="1" spans="1:7" s="3" customFormat="1">
      <c r="C1" s="6"/>
      <c r="D1" s="6"/>
      <c r="E1" s="6"/>
      <c r="F1" s="6"/>
      <c r="G1" s="6"/>
    </row>
    <row r="2" spans="1:7" s="4" customFormat="1">
      <c r="C2" s="7"/>
      <c r="D2" s="7"/>
      <c r="E2" s="7"/>
      <c r="F2" s="7"/>
      <c r="G2" s="7"/>
    </row>
    <row r="3" spans="1:7" s="4" customFormat="1">
      <c r="A3" s="5">
        <v>2015</v>
      </c>
      <c r="C3" s="7"/>
      <c r="D3" s="7"/>
      <c r="E3" s="7"/>
      <c r="F3" s="7"/>
      <c r="G3" s="7"/>
    </row>
    <row r="5" spans="1:7">
      <c r="A5" s="1" t="s">
        <v>69</v>
      </c>
    </row>
    <row r="7" spans="1:7">
      <c r="C7" s="8" t="s">
        <v>39</v>
      </c>
      <c r="D7" s="8" t="s">
        <v>40</v>
      </c>
      <c r="E7" s="8" t="s">
        <v>41</v>
      </c>
      <c r="F7" s="8" t="s">
        <v>68</v>
      </c>
      <c r="G7" s="8" t="s">
        <v>11</v>
      </c>
    </row>
    <row r="8" spans="1:7">
      <c r="B8" t="s">
        <v>65</v>
      </c>
      <c r="C8" s="8">
        <v>20.25</v>
      </c>
      <c r="D8" s="8">
        <v>11.25</v>
      </c>
      <c r="E8" s="8">
        <v>2.4</v>
      </c>
      <c r="F8" s="8">
        <v>0.11</v>
      </c>
      <c r="G8" s="8">
        <v>34.01</v>
      </c>
    </row>
    <row r="9" spans="1:7">
      <c r="B9" t="s">
        <v>66</v>
      </c>
      <c r="C9" s="8">
        <v>29.71</v>
      </c>
      <c r="D9" s="8">
        <v>8.85</v>
      </c>
      <c r="E9" s="8">
        <v>2.04</v>
      </c>
      <c r="F9" s="8">
        <v>0.43</v>
      </c>
      <c r="G9" s="8">
        <v>41.03</v>
      </c>
    </row>
    <row r="10" spans="1:7">
      <c r="B10" t="s">
        <v>67</v>
      </c>
      <c r="C10" s="8">
        <v>30.89</v>
      </c>
      <c r="D10" s="8">
        <v>9.11</v>
      </c>
      <c r="E10" s="8">
        <v>2.09</v>
      </c>
      <c r="F10" s="8">
        <v>0.37</v>
      </c>
      <c r="G10" s="8">
        <v>42.46</v>
      </c>
    </row>
    <row r="11" spans="1:7">
      <c r="B11" t="s">
        <v>11</v>
      </c>
      <c r="C11" s="8">
        <v>23.93</v>
      </c>
      <c r="D11" s="8">
        <v>10.4</v>
      </c>
      <c r="E11" s="8">
        <v>2.27</v>
      </c>
      <c r="F11" s="8">
        <v>0.22</v>
      </c>
      <c r="G11" s="8">
        <v>36.83</v>
      </c>
    </row>
    <row r="13" spans="1:7">
      <c r="A13" s="1" t="s">
        <v>13</v>
      </c>
    </row>
    <row r="14" spans="1:7">
      <c r="A14" s="1"/>
    </row>
    <row r="15" spans="1:7">
      <c r="C15" s="8" t="s">
        <v>39</v>
      </c>
      <c r="D15" s="8" t="s">
        <v>40</v>
      </c>
      <c r="E15" s="8" t="s">
        <v>41</v>
      </c>
      <c r="F15" s="8" t="s">
        <v>68</v>
      </c>
      <c r="G15" s="8" t="s">
        <v>11</v>
      </c>
    </row>
    <row r="16" spans="1:7">
      <c r="A16" t="s">
        <v>24</v>
      </c>
      <c r="B16" t="s">
        <v>65</v>
      </c>
      <c r="C16" s="8">
        <v>45.5</v>
      </c>
      <c r="D16" s="8">
        <v>39.479999999999997</v>
      </c>
      <c r="E16" s="8">
        <v>5.51</v>
      </c>
      <c r="F16" s="8">
        <v>4.25</v>
      </c>
      <c r="G16" s="8">
        <v>57.18</v>
      </c>
    </row>
    <row r="17" spans="1:7">
      <c r="B17" t="s">
        <v>66</v>
      </c>
      <c r="C17" s="8">
        <v>49.57</v>
      </c>
      <c r="D17" s="8">
        <v>34.4</v>
      </c>
      <c r="E17" s="8">
        <v>6.06</v>
      </c>
      <c r="F17" s="8">
        <v>11.72</v>
      </c>
      <c r="G17" s="8">
        <v>57.8</v>
      </c>
    </row>
    <row r="18" spans="1:7">
      <c r="B18" t="s">
        <v>67</v>
      </c>
      <c r="C18" s="8">
        <v>53.47</v>
      </c>
      <c r="D18" s="8">
        <v>40.98</v>
      </c>
      <c r="E18" s="8">
        <v>5.55</v>
      </c>
      <c r="F18" s="8">
        <v>11.25</v>
      </c>
      <c r="G18" s="8">
        <v>64.64</v>
      </c>
    </row>
    <row r="19" spans="1:7">
      <c r="B19" t="s">
        <v>11</v>
      </c>
      <c r="C19" s="8">
        <v>47.93</v>
      </c>
      <c r="D19" s="8">
        <v>38.67</v>
      </c>
      <c r="E19" s="8">
        <v>5.65</v>
      </c>
      <c r="F19" s="8">
        <v>7.79</v>
      </c>
      <c r="G19" s="8">
        <v>58.62</v>
      </c>
    </row>
    <row r="21" spans="1:7">
      <c r="A21" s="1" t="s">
        <v>26</v>
      </c>
    </row>
    <row r="23" spans="1:7">
      <c r="C23" s="8" t="s">
        <v>39</v>
      </c>
      <c r="D23" s="8" t="s">
        <v>40</v>
      </c>
      <c r="E23" s="8" t="s">
        <v>41</v>
      </c>
      <c r="F23" s="8" t="s">
        <v>68</v>
      </c>
      <c r="G23" s="8" t="s">
        <v>11</v>
      </c>
    </row>
    <row r="24" spans="1:7">
      <c r="A24" t="s">
        <v>24</v>
      </c>
      <c r="B24" t="s">
        <v>65</v>
      </c>
      <c r="C24" s="8">
        <v>19041</v>
      </c>
      <c r="D24" s="8">
        <v>8143</v>
      </c>
      <c r="E24" s="8">
        <v>19383</v>
      </c>
      <c r="F24" s="8">
        <v>86</v>
      </c>
      <c r="G24" s="8">
        <v>33223</v>
      </c>
    </row>
    <row r="25" spans="1:7">
      <c r="B25" t="s">
        <v>66</v>
      </c>
      <c r="C25" s="8">
        <v>7688</v>
      </c>
      <c r="D25" s="8">
        <v>1893</v>
      </c>
      <c r="E25" s="8">
        <v>5404</v>
      </c>
      <c r="F25" s="8">
        <v>60</v>
      </c>
      <c r="G25" s="8">
        <v>10868</v>
      </c>
    </row>
    <row r="26" spans="1:7">
      <c r="B26" t="s">
        <v>67</v>
      </c>
      <c r="C26" s="8">
        <v>4322</v>
      </c>
      <c r="D26" s="8">
        <v>906</v>
      </c>
      <c r="E26" s="8">
        <v>3338</v>
      </c>
      <c r="F26" s="8">
        <v>41</v>
      </c>
      <c r="G26" s="8">
        <v>6348</v>
      </c>
    </row>
    <row r="27" spans="1:7">
      <c r="B27" t="s">
        <v>11</v>
      </c>
      <c r="C27" s="8">
        <v>31051</v>
      </c>
      <c r="D27" s="8">
        <v>10942</v>
      </c>
      <c r="E27" s="8">
        <v>28125</v>
      </c>
      <c r="F27" s="8">
        <v>187</v>
      </c>
      <c r="G27" s="8">
        <v>50439</v>
      </c>
    </row>
    <row r="29" spans="1:7">
      <c r="A29" s="1" t="s">
        <v>37</v>
      </c>
    </row>
    <row r="31" spans="1:7">
      <c r="C31" s="8" t="s">
        <v>39</v>
      </c>
      <c r="D31" s="8" t="s">
        <v>40</v>
      </c>
      <c r="E31" s="8" t="s">
        <v>41</v>
      </c>
      <c r="F31" s="8" t="s">
        <v>68</v>
      </c>
      <c r="G31" s="8" t="s">
        <v>11</v>
      </c>
    </row>
    <row r="32" spans="1:7">
      <c r="B32" t="s">
        <v>65</v>
      </c>
      <c r="C32" s="2">
        <f t="shared" ref="C32:G35" si="0">((1.645*1.14)*C16)/((C24)^(1/2))</f>
        <v>0.61835414134338229</v>
      </c>
      <c r="D32" s="2">
        <f t="shared" si="0"/>
        <v>0.82045672707469997</v>
      </c>
      <c r="E32" s="2">
        <f t="shared" si="0"/>
        <v>7.4218445628680324E-2</v>
      </c>
      <c r="F32" s="2">
        <f t="shared" si="0"/>
        <v>0.85942989825073424</v>
      </c>
      <c r="G32" s="2">
        <f t="shared" si="0"/>
        <v>0.58829543925883365</v>
      </c>
    </row>
    <row r="33" spans="1:7">
      <c r="B33" t="s">
        <v>66</v>
      </c>
      <c r="C33" s="2">
        <f t="shared" si="0"/>
        <v>1.0601882464330676</v>
      </c>
      <c r="D33" s="2">
        <f t="shared" si="0"/>
        <v>1.4827020540696345</v>
      </c>
      <c r="E33" s="2">
        <f t="shared" si="0"/>
        <v>0.1545915343348232</v>
      </c>
      <c r="F33" s="2">
        <f t="shared" si="0"/>
        <v>2.8374142147451082</v>
      </c>
      <c r="G33" s="2">
        <f t="shared" si="0"/>
        <v>1.0397376659224009</v>
      </c>
    </row>
    <row r="34" spans="1:7">
      <c r="B34" t="s">
        <v>67</v>
      </c>
      <c r="C34" s="2">
        <f t="shared" si="0"/>
        <v>1.5252413000005496</v>
      </c>
      <c r="D34" s="2">
        <f t="shared" si="0"/>
        <v>2.5531633925146386</v>
      </c>
      <c r="E34" s="2">
        <f t="shared" si="0"/>
        <v>0.18014431888984977</v>
      </c>
      <c r="F34" s="2">
        <f t="shared" si="0"/>
        <v>3.2948173762841582</v>
      </c>
      <c r="G34" s="2">
        <f t="shared" si="0"/>
        <v>1.5214358391783209</v>
      </c>
    </row>
    <row r="35" spans="1:7">
      <c r="B35" t="s">
        <v>11</v>
      </c>
      <c r="C35" s="2">
        <f t="shared" si="0"/>
        <v>0.51008245661981666</v>
      </c>
      <c r="D35" s="2">
        <f t="shared" si="0"/>
        <v>0.69326068266085616</v>
      </c>
      <c r="E35" s="2">
        <f t="shared" si="0"/>
        <v>6.3179027391627354E-2</v>
      </c>
      <c r="F35" s="2">
        <f t="shared" si="0"/>
        <v>1.0682856828562086</v>
      </c>
      <c r="G35" s="2">
        <f t="shared" si="0"/>
        <v>0.48947817698292584</v>
      </c>
    </row>
    <row r="36" spans="1:7">
      <c r="C36" s="2"/>
      <c r="D36" s="2"/>
      <c r="E36" s="2"/>
      <c r="F36" s="2"/>
      <c r="G36" s="2"/>
    </row>
    <row r="38" spans="1:7" s="3" customFormat="1">
      <c r="C38" s="6"/>
      <c r="D38" s="6"/>
      <c r="E38" s="6"/>
      <c r="F38" s="6"/>
      <c r="G38" s="6"/>
    </row>
    <row r="39" spans="1:7" s="4" customFormat="1">
      <c r="C39" s="7"/>
      <c r="D39" s="7"/>
      <c r="E39" s="7"/>
      <c r="F39" s="7"/>
      <c r="G39" s="7"/>
    </row>
    <row r="40" spans="1:7" s="4" customFormat="1">
      <c r="A40" s="5">
        <v>2010</v>
      </c>
      <c r="C40" s="7"/>
      <c r="D40" s="7"/>
      <c r="E40" s="7"/>
      <c r="F40" s="7"/>
      <c r="G40" s="7"/>
    </row>
    <row r="42" spans="1:7">
      <c r="A42" s="1" t="s">
        <v>69</v>
      </c>
    </row>
    <row r="44" spans="1:7">
      <c r="C44" s="8" t="s">
        <v>39</v>
      </c>
      <c r="D44" s="8" t="s">
        <v>40</v>
      </c>
      <c r="E44" s="8" t="s">
        <v>41</v>
      </c>
      <c r="F44" s="8" t="s">
        <v>68</v>
      </c>
      <c r="G44" s="8" t="s">
        <v>11</v>
      </c>
    </row>
    <row r="45" spans="1:7">
      <c r="B45" t="s">
        <v>65</v>
      </c>
      <c r="C45" s="8">
        <v>20.66</v>
      </c>
      <c r="D45" s="8">
        <v>11.29</v>
      </c>
      <c r="E45" s="8">
        <v>2.42</v>
      </c>
      <c r="F45" s="8">
        <v>1.52</v>
      </c>
      <c r="G45" s="8">
        <v>35.9</v>
      </c>
    </row>
    <row r="46" spans="1:7">
      <c r="B46" t="s">
        <v>66</v>
      </c>
      <c r="C46" s="8">
        <v>29.81</v>
      </c>
      <c r="D46" s="8">
        <v>9.6300000000000008</v>
      </c>
      <c r="E46" s="8">
        <v>2.11</v>
      </c>
      <c r="F46" s="8">
        <v>1.02</v>
      </c>
      <c r="G46" s="8">
        <v>42.56</v>
      </c>
    </row>
    <row r="47" spans="1:7">
      <c r="B47" t="s">
        <v>67</v>
      </c>
      <c r="C47" s="8">
        <v>30.02</v>
      </c>
      <c r="D47" s="8">
        <v>7.74</v>
      </c>
      <c r="E47" s="8">
        <v>2.1800000000000002</v>
      </c>
      <c r="F47" s="8">
        <v>1.29</v>
      </c>
      <c r="G47" s="8">
        <v>41.23</v>
      </c>
    </row>
    <row r="48" spans="1:7">
      <c r="B48" t="s">
        <v>11</v>
      </c>
      <c r="C48" s="8">
        <v>24.08</v>
      </c>
      <c r="D48" s="8">
        <v>10.4</v>
      </c>
      <c r="E48" s="8">
        <v>2.3199999999999998</v>
      </c>
      <c r="F48" s="8">
        <v>1.38</v>
      </c>
      <c r="G48" s="8">
        <v>38.17</v>
      </c>
    </row>
    <row r="50" spans="1:7">
      <c r="A50" s="1" t="s">
        <v>13</v>
      </c>
    </row>
    <row r="51" spans="1:7">
      <c r="A51" s="1"/>
    </row>
    <row r="52" spans="1:7">
      <c r="C52" s="8" t="s">
        <v>39</v>
      </c>
      <c r="D52" s="8" t="s">
        <v>40</v>
      </c>
      <c r="E52" s="8" t="s">
        <v>41</v>
      </c>
      <c r="F52" s="8" t="s">
        <v>68</v>
      </c>
      <c r="G52" s="8" t="s">
        <v>11</v>
      </c>
    </row>
    <row r="53" spans="1:7">
      <c r="A53" t="s">
        <v>24</v>
      </c>
      <c r="B53" t="s">
        <v>65</v>
      </c>
      <c r="C53" s="8">
        <v>51.26</v>
      </c>
      <c r="D53" s="8">
        <v>77.989999999999995</v>
      </c>
      <c r="E53" s="8">
        <v>5.93</v>
      </c>
      <c r="F53" s="8">
        <v>92.09</v>
      </c>
      <c r="G53" s="8">
        <v>129.81</v>
      </c>
    </row>
    <row r="54" spans="1:7">
      <c r="B54" t="s">
        <v>66</v>
      </c>
      <c r="C54" s="8">
        <v>54.61</v>
      </c>
      <c r="D54" s="8">
        <v>94.85</v>
      </c>
      <c r="E54" s="8">
        <v>6.62</v>
      </c>
      <c r="F54" s="8">
        <v>30.21</v>
      </c>
      <c r="G54" s="8">
        <v>111.49</v>
      </c>
    </row>
    <row r="55" spans="1:7">
      <c r="B55" t="s">
        <v>67</v>
      </c>
      <c r="C55" s="8">
        <v>56.7</v>
      </c>
      <c r="D55" s="8">
        <v>35.65</v>
      </c>
      <c r="E55" s="8">
        <v>5.36</v>
      </c>
      <c r="F55" s="8">
        <v>51.55</v>
      </c>
      <c r="G55" s="8">
        <v>83.08</v>
      </c>
    </row>
    <row r="56" spans="1:7">
      <c r="B56" t="s">
        <v>11</v>
      </c>
      <c r="C56" s="8">
        <v>53.04</v>
      </c>
      <c r="D56" s="8">
        <v>77.59</v>
      </c>
      <c r="E56" s="8">
        <v>6.01</v>
      </c>
      <c r="F56" s="8">
        <v>77.03</v>
      </c>
      <c r="G56" s="8">
        <v>120.01</v>
      </c>
    </row>
    <row r="58" spans="1:7">
      <c r="A58" s="1" t="s">
        <v>26</v>
      </c>
    </row>
    <row r="60" spans="1:7">
      <c r="C60" s="8" t="s">
        <v>39</v>
      </c>
      <c r="D60" s="8" t="s">
        <v>40</v>
      </c>
      <c r="E60" s="8" t="s">
        <v>41</v>
      </c>
      <c r="F60" s="8" t="s">
        <v>68</v>
      </c>
      <c r="G60" s="8" t="s">
        <v>11</v>
      </c>
    </row>
    <row r="61" spans="1:7">
      <c r="A61" t="s">
        <v>24</v>
      </c>
      <c r="B61" t="s">
        <v>65</v>
      </c>
      <c r="C61" s="8">
        <v>19649</v>
      </c>
      <c r="D61" s="8">
        <v>8910</v>
      </c>
      <c r="E61" s="8">
        <v>22429</v>
      </c>
      <c r="F61" s="8">
        <v>60</v>
      </c>
      <c r="G61" s="8">
        <v>36241</v>
      </c>
    </row>
    <row r="62" spans="1:7">
      <c r="B62" t="s">
        <v>66</v>
      </c>
      <c r="C62" s="8">
        <v>7967</v>
      </c>
      <c r="D62" s="8">
        <v>1917</v>
      </c>
      <c r="E62" s="8">
        <v>6145</v>
      </c>
      <c r="F62" s="8">
        <v>30</v>
      </c>
      <c r="G62" s="8">
        <v>11588</v>
      </c>
    </row>
    <row r="63" spans="1:7">
      <c r="B63" t="s">
        <v>67</v>
      </c>
      <c r="C63" s="8">
        <v>4230</v>
      </c>
      <c r="D63" s="8">
        <v>774</v>
      </c>
      <c r="E63" s="8">
        <v>3612</v>
      </c>
      <c r="F63" s="8">
        <v>14</v>
      </c>
      <c r="G63" s="8">
        <v>6297</v>
      </c>
    </row>
    <row r="64" spans="1:7">
      <c r="B64" t="s">
        <v>11</v>
      </c>
      <c r="C64" s="8">
        <v>31846</v>
      </c>
      <c r="D64" s="8">
        <v>11601</v>
      </c>
      <c r="E64" s="8">
        <v>32186</v>
      </c>
      <c r="F64" s="8">
        <v>104</v>
      </c>
      <c r="G64" s="8">
        <v>54126</v>
      </c>
    </row>
    <row r="66" spans="1:7">
      <c r="A66" s="1" t="s">
        <v>37</v>
      </c>
    </row>
    <row r="68" spans="1:7">
      <c r="C68" s="8" t="s">
        <v>39</v>
      </c>
      <c r="D68" s="8" t="s">
        <v>40</v>
      </c>
      <c r="E68" s="8" t="s">
        <v>41</v>
      </c>
      <c r="F68" s="8" t="s">
        <v>68</v>
      </c>
      <c r="G68" s="8" t="s">
        <v>11</v>
      </c>
    </row>
    <row r="69" spans="1:7">
      <c r="B69" t="s">
        <v>65</v>
      </c>
      <c r="C69" s="2">
        <f t="shared" ref="C69:G72" si="1">((1.645*1.14)*C53)/((C61)^(1/2))</f>
        <v>0.68577102131331502</v>
      </c>
      <c r="D69" s="2">
        <f t="shared" si="1"/>
        <v>1.5494259379757787</v>
      </c>
      <c r="E69" s="2">
        <f t="shared" si="1"/>
        <v>7.4254109052731818E-2</v>
      </c>
      <c r="F69" s="2">
        <f t="shared" si="1"/>
        <v>22.295006402378586</v>
      </c>
      <c r="G69" s="2">
        <f t="shared" si="1"/>
        <v>1.2787298911076537</v>
      </c>
    </row>
    <row r="70" spans="1:7">
      <c r="B70" t="s">
        <v>66</v>
      </c>
      <c r="C70" s="2">
        <f t="shared" si="1"/>
        <v>1.1473489474718135</v>
      </c>
      <c r="D70" s="2">
        <f t="shared" si="1"/>
        <v>4.0625342219376073</v>
      </c>
      <c r="E70" s="2">
        <f t="shared" si="1"/>
        <v>0.15836813394537513</v>
      </c>
      <c r="F70" s="2">
        <f t="shared" si="1"/>
        <v>10.343341208740641</v>
      </c>
      <c r="G70" s="2">
        <f t="shared" si="1"/>
        <v>1.9422379058609516</v>
      </c>
    </row>
    <row r="71" spans="1:7">
      <c r="B71" t="s">
        <v>67</v>
      </c>
      <c r="C71" s="2">
        <f t="shared" si="1"/>
        <v>1.6348715218236569</v>
      </c>
      <c r="D71" s="2">
        <f t="shared" si="1"/>
        <v>2.4030334017755823</v>
      </c>
      <c r="E71" s="2">
        <f t="shared" si="1"/>
        <v>0.16724828476167081</v>
      </c>
      <c r="F71" s="2">
        <f t="shared" si="1"/>
        <v>25.836602608703942</v>
      </c>
      <c r="G71" s="2">
        <f t="shared" si="1"/>
        <v>1.9633620618062675</v>
      </c>
    </row>
    <row r="72" spans="1:7">
      <c r="B72" t="s">
        <v>11</v>
      </c>
      <c r="C72" s="2">
        <f t="shared" si="1"/>
        <v>0.55737415074377483</v>
      </c>
      <c r="D72" s="2">
        <f t="shared" si="1"/>
        <v>1.3509173894349136</v>
      </c>
      <c r="E72" s="2">
        <f t="shared" si="1"/>
        <v>6.2821994745911811E-2</v>
      </c>
      <c r="F72" s="2">
        <f t="shared" si="1"/>
        <v>14.164915295471877</v>
      </c>
      <c r="G72" s="2">
        <f t="shared" si="1"/>
        <v>0.96735353439611038</v>
      </c>
    </row>
    <row r="73" spans="1:7">
      <c r="C73" s="2"/>
      <c r="D73" s="2"/>
      <c r="E73" s="2"/>
      <c r="F73" s="2"/>
      <c r="G73" s="2"/>
    </row>
    <row r="75" spans="1:7" s="3" customFormat="1">
      <c r="C75" s="6"/>
      <c r="D75" s="6"/>
      <c r="E75" s="6"/>
      <c r="F75" s="6"/>
      <c r="G75" s="6"/>
    </row>
    <row r="76" spans="1:7" s="4" customFormat="1">
      <c r="C76" s="7"/>
      <c r="D76" s="7"/>
      <c r="E76" s="7"/>
      <c r="F76" s="7"/>
      <c r="G76" s="7"/>
    </row>
    <row r="77" spans="1:7" s="4" customFormat="1">
      <c r="A77" s="5">
        <v>2005</v>
      </c>
      <c r="C77" s="7"/>
      <c r="D77" s="7"/>
      <c r="E77" s="7"/>
      <c r="F77" s="7"/>
      <c r="G77" s="7"/>
    </row>
    <row r="79" spans="1:7">
      <c r="A79" s="1" t="s">
        <v>69</v>
      </c>
    </row>
    <row r="81" spans="1:7">
      <c r="C81" s="8" t="s">
        <v>39</v>
      </c>
      <c r="D81" s="8" t="s">
        <v>40</v>
      </c>
      <c r="E81" s="8" t="s">
        <v>41</v>
      </c>
      <c r="F81" s="8" t="s">
        <v>68</v>
      </c>
      <c r="G81" s="8" t="s">
        <v>11</v>
      </c>
    </row>
    <row r="82" spans="1:7">
      <c r="B82" t="s">
        <v>65</v>
      </c>
      <c r="C82" s="8">
        <v>23.26</v>
      </c>
      <c r="D82" s="8">
        <v>9.3699999999999992</v>
      </c>
      <c r="E82" s="8">
        <v>2.89</v>
      </c>
      <c r="F82" s="8">
        <v>0.38</v>
      </c>
      <c r="G82" s="8">
        <v>35.89</v>
      </c>
    </row>
    <row r="83" spans="1:7">
      <c r="B83" t="s">
        <v>66</v>
      </c>
      <c r="C83" s="8">
        <v>31.77</v>
      </c>
      <c r="D83" s="8">
        <v>8.11</v>
      </c>
      <c r="E83" s="8">
        <v>2.52</v>
      </c>
      <c r="F83" s="8">
        <v>0.25</v>
      </c>
      <c r="G83" s="8">
        <v>42.65</v>
      </c>
    </row>
    <row r="84" spans="1:7">
      <c r="B84" t="s">
        <v>67</v>
      </c>
      <c r="C84" s="8">
        <v>32.340000000000003</v>
      </c>
      <c r="D84" s="8">
        <v>7.17</v>
      </c>
      <c r="E84" s="8">
        <v>2.61</v>
      </c>
      <c r="F84" s="8">
        <v>0.85</v>
      </c>
      <c r="G84" s="8">
        <v>42.96</v>
      </c>
    </row>
    <row r="85" spans="1:7">
      <c r="B85" t="s">
        <v>11</v>
      </c>
      <c r="C85" s="8">
        <v>26.41</v>
      </c>
      <c r="D85" s="8">
        <v>8.77</v>
      </c>
      <c r="E85" s="8">
        <v>2.77</v>
      </c>
      <c r="F85" s="8">
        <v>0.42</v>
      </c>
      <c r="G85" s="8">
        <v>38.380000000000003</v>
      </c>
    </row>
    <row r="87" spans="1:7">
      <c r="A87" s="1" t="s">
        <v>13</v>
      </c>
    </row>
    <row r="88" spans="1:7">
      <c r="A88" s="1"/>
    </row>
    <row r="89" spans="1:7">
      <c r="C89" s="8" t="s">
        <v>39</v>
      </c>
      <c r="D89" s="8" t="s">
        <v>40</v>
      </c>
      <c r="E89" s="8" t="s">
        <v>41</v>
      </c>
      <c r="F89" s="8" t="s">
        <v>68</v>
      </c>
      <c r="G89" s="8" t="s">
        <v>11</v>
      </c>
    </row>
    <row r="90" spans="1:7">
      <c r="A90" t="s">
        <v>24</v>
      </c>
      <c r="B90" t="s">
        <v>65</v>
      </c>
      <c r="C90" s="8">
        <v>49.36</v>
      </c>
      <c r="D90" s="8">
        <v>35.28</v>
      </c>
      <c r="E90" s="8">
        <v>9.77</v>
      </c>
      <c r="F90" s="8">
        <v>10.65</v>
      </c>
      <c r="G90" s="8">
        <v>59.21</v>
      </c>
    </row>
    <row r="91" spans="1:7">
      <c r="B91" t="s">
        <v>66</v>
      </c>
      <c r="C91" s="8">
        <v>49.76</v>
      </c>
      <c r="D91" s="8">
        <v>32.11</v>
      </c>
      <c r="E91" s="8">
        <v>6.34</v>
      </c>
      <c r="F91" s="8">
        <v>7.8</v>
      </c>
      <c r="G91" s="8">
        <v>56.09</v>
      </c>
    </row>
    <row r="92" spans="1:7">
      <c r="B92" t="s">
        <v>67</v>
      </c>
      <c r="C92" s="8">
        <v>56.32</v>
      </c>
      <c r="D92" s="8">
        <v>29.83</v>
      </c>
      <c r="E92" s="8">
        <v>5.81</v>
      </c>
      <c r="F92" s="8">
        <v>21.54</v>
      </c>
      <c r="G92" s="8">
        <v>63.96</v>
      </c>
    </row>
    <row r="93" spans="1:7">
      <c r="B93" t="s">
        <v>11</v>
      </c>
      <c r="C93" s="8">
        <v>50.69</v>
      </c>
      <c r="D93" s="8">
        <v>33.880000000000003</v>
      </c>
      <c r="E93" s="8">
        <v>8.64</v>
      </c>
      <c r="F93" s="8">
        <v>12.38</v>
      </c>
      <c r="G93" s="8">
        <v>59.37</v>
      </c>
    </row>
    <row r="95" spans="1:7">
      <c r="A95" s="1" t="s">
        <v>26</v>
      </c>
    </row>
    <row r="97" spans="1:7">
      <c r="C97" s="8" t="s">
        <v>39</v>
      </c>
      <c r="D97" s="8" t="s">
        <v>40</v>
      </c>
      <c r="E97" s="8" t="s">
        <v>41</v>
      </c>
      <c r="F97" s="8" t="s">
        <v>68</v>
      </c>
      <c r="G97" s="8" t="s">
        <v>11</v>
      </c>
    </row>
    <row r="98" spans="1:7" ht="12.75">
      <c r="A98" t="s">
        <v>24</v>
      </c>
      <c r="B98" t="s">
        <v>65</v>
      </c>
      <c r="C98" s="29">
        <v>10481</v>
      </c>
      <c r="D98" s="29">
        <v>4612</v>
      </c>
      <c r="E98" s="29">
        <v>11069</v>
      </c>
      <c r="F98" s="29">
        <v>39</v>
      </c>
      <c r="G98" s="29">
        <v>18930</v>
      </c>
    </row>
    <row r="99" spans="1:7" ht="12.75">
      <c r="B99" t="s">
        <v>66</v>
      </c>
      <c r="C99" s="29">
        <v>4426</v>
      </c>
      <c r="D99" s="29">
        <v>975</v>
      </c>
      <c r="E99" s="29">
        <v>3210</v>
      </c>
      <c r="F99" s="29">
        <v>13</v>
      </c>
      <c r="G99" s="29">
        <v>6425</v>
      </c>
    </row>
    <row r="100" spans="1:7" ht="12.75">
      <c r="B100" t="s">
        <v>67</v>
      </c>
      <c r="C100" s="29">
        <v>2506</v>
      </c>
      <c r="D100" s="29">
        <v>431</v>
      </c>
      <c r="E100" s="29">
        <v>2125</v>
      </c>
      <c r="F100" s="29">
        <v>11</v>
      </c>
      <c r="G100" s="29">
        <v>3815</v>
      </c>
    </row>
    <row r="101" spans="1:7" ht="12.75">
      <c r="B101" t="s">
        <v>11</v>
      </c>
      <c r="C101" s="29">
        <v>17413</v>
      </c>
      <c r="D101" s="29">
        <v>6018</v>
      </c>
      <c r="E101" s="29">
        <v>16404</v>
      </c>
      <c r="F101" s="29">
        <v>63</v>
      </c>
      <c r="G101" s="29">
        <v>29170</v>
      </c>
    </row>
    <row r="103" spans="1:7">
      <c r="A103" s="1" t="s">
        <v>37</v>
      </c>
    </row>
    <row r="105" spans="1:7">
      <c r="C105" s="8" t="s">
        <v>39</v>
      </c>
      <c r="D105" s="8" t="s">
        <v>40</v>
      </c>
      <c r="E105" s="8" t="s">
        <v>41</v>
      </c>
      <c r="F105" s="8" t="s">
        <v>68</v>
      </c>
      <c r="G105" s="8" t="s">
        <v>11</v>
      </c>
    </row>
    <row r="106" spans="1:7">
      <c r="B106" t="s">
        <v>65</v>
      </c>
      <c r="C106" s="2">
        <f t="shared" ref="C106:G109" si="2">((1.645*1.14)*C90)/((C98)^(1/2))</f>
        <v>0.90415844732026474</v>
      </c>
      <c r="D106" s="2">
        <f t="shared" si="2"/>
        <v>0.97421470534585486</v>
      </c>
      <c r="E106" s="2">
        <f t="shared" si="2"/>
        <v>0.17414504570424541</v>
      </c>
      <c r="F106" s="2">
        <f t="shared" si="2"/>
        <v>3.1980706807467412</v>
      </c>
      <c r="G106" s="2">
        <f t="shared" si="2"/>
        <v>0.80703153961109597</v>
      </c>
    </row>
    <row r="107" spans="1:7">
      <c r="B107" t="s">
        <v>66</v>
      </c>
      <c r="C107" s="2">
        <f t="shared" si="2"/>
        <v>1.4026374185408408</v>
      </c>
      <c r="D107" s="2">
        <f t="shared" si="2"/>
        <v>1.9284516349066263</v>
      </c>
      <c r="E107" s="2">
        <f t="shared" si="2"/>
        <v>0.20984928571659345</v>
      </c>
      <c r="F107" s="2">
        <f t="shared" si="2"/>
        <v>4.0568941841265715</v>
      </c>
      <c r="G107" s="2">
        <f t="shared" si="2"/>
        <v>1.3122592043007553</v>
      </c>
    </row>
    <row r="108" spans="1:7">
      <c r="B108" t="s">
        <v>67</v>
      </c>
      <c r="C108" s="2">
        <f t="shared" si="2"/>
        <v>2.1098076680397293</v>
      </c>
      <c r="D108" s="2">
        <f t="shared" si="2"/>
        <v>2.69454457199845</v>
      </c>
      <c r="E108" s="2">
        <f t="shared" si="2"/>
        <v>0.2363564284649963</v>
      </c>
      <c r="F108" s="2">
        <f t="shared" si="2"/>
        <v>12.179237795443088</v>
      </c>
      <c r="G108" s="2">
        <f t="shared" si="2"/>
        <v>1.9419226960748535</v>
      </c>
    </row>
    <row r="109" spans="1:7">
      <c r="B109" t="s">
        <v>11</v>
      </c>
      <c r="C109" s="2">
        <f t="shared" si="2"/>
        <v>0.72037103938453639</v>
      </c>
      <c r="D109" s="2">
        <f t="shared" si="2"/>
        <v>0.8190078484668295</v>
      </c>
      <c r="E109" s="2">
        <f t="shared" si="2"/>
        <v>0.12650556068249832</v>
      </c>
      <c r="F109" s="2">
        <f t="shared" si="2"/>
        <v>2.9249680299264811</v>
      </c>
      <c r="G109" s="2">
        <f t="shared" si="2"/>
        <v>0.65188289862332072</v>
      </c>
    </row>
    <row r="110" spans="1:7">
      <c r="C110" s="2"/>
      <c r="D110" s="2"/>
      <c r="E110" s="2"/>
      <c r="F110" s="2"/>
      <c r="G110" s="2"/>
    </row>
  </sheetData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DE84D-FF69-5C40-A59D-05C8F4C6C07F}">
  <dimension ref="A1:K110"/>
  <sheetViews>
    <sheetView zoomScale="110" zoomScaleNormal="110" workbookViewId="0">
      <selection activeCell="M27" sqref="A1:XFD1048576"/>
    </sheetView>
  </sheetViews>
  <sheetFormatPr baseColWidth="10" defaultRowHeight="12.75"/>
  <cols>
    <col min="1" max="1" width="12" style="15"/>
    <col min="2" max="2" width="24.6640625" style="15" customWidth="1"/>
    <col min="3" max="8" width="10.6640625" style="16"/>
    <col min="9" max="16384" width="12" style="15"/>
  </cols>
  <sheetData>
    <row r="1" spans="1:8" s="9" customFormat="1">
      <c r="C1" s="10"/>
      <c r="D1" s="10"/>
      <c r="E1" s="10"/>
      <c r="F1" s="10"/>
      <c r="G1" s="10"/>
      <c r="H1" s="10"/>
    </row>
    <row r="2" spans="1:8" s="11" customFormat="1">
      <c r="C2" s="12"/>
      <c r="D2" s="12"/>
      <c r="E2" s="12"/>
      <c r="F2" s="12"/>
      <c r="G2" s="12"/>
      <c r="H2" s="12"/>
    </row>
    <row r="3" spans="1:8" s="11" customFormat="1">
      <c r="A3" s="13">
        <v>2015</v>
      </c>
      <c r="C3" s="12"/>
      <c r="D3" s="12"/>
      <c r="E3" s="12"/>
      <c r="F3" s="12"/>
      <c r="G3" s="12"/>
      <c r="H3" s="12"/>
    </row>
    <row r="5" spans="1:8">
      <c r="A5" s="14" t="s">
        <v>70</v>
      </c>
    </row>
    <row r="7" spans="1:8">
      <c r="C7" s="16" t="s">
        <v>39</v>
      </c>
      <c r="D7" s="16" t="s">
        <v>40</v>
      </c>
      <c r="E7" s="16" t="s">
        <v>41</v>
      </c>
      <c r="F7" s="16" t="s">
        <v>42</v>
      </c>
      <c r="G7" s="16" t="s">
        <v>11</v>
      </c>
    </row>
    <row r="8" spans="1:8">
      <c r="B8" s="15" t="s">
        <v>65</v>
      </c>
      <c r="C8" s="16">
        <v>20.25</v>
      </c>
      <c r="D8" s="16">
        <v>11.25</v>
      </c>
      <c r="E8" s="16">
        <v>2.4</v>
      </c>
      <c r="F8" s="16">
        <v>0.11</v>
      </c>
      <c r="G8" s="16">
        <v>34.01</v>
      </c>
    </row>
    <row r="9" spans="1:8">
      <c r="B9" s="15" t="s">
        <v>66</v>
      </c>
      <c r="C9" s="16">
        <v>29.71</v>
      </c>
      <c r="D9" s="16">
        <v>8.85</v>
      </c>
      <c r="E9" s="16">
        <v>2.04</v>
      </c>
      <c r="F9" s="16">
        <v>0.43</v>
      </c>
      <c r="G9" s="16">
        <v>41.03</v>
      </c>
    </row>
    <row r="10" spans="1:8">
      <c r="B10" s="15" t="s">
        <v>67</v>
      </c>
      <c r="C10" s="16">
        <v>30.89</v>
      </c>
      <c r="D10" s="16">
        <v>9.11</v>
      </c>
      <c r="E10" s="16">
        <v>2.09</v>
      </c>
      <c r="F10" s="16">
        <v>0.37</v>
      </c>
      <c r="G10" s="16">
        <v>42.46</v>
      </c>
    </row>
    <row r="11" spans="1:8">
      <c r="B11" s="15" t="s">
        <v>11</v>
      </c>
      <c r="C11" s="16">
        <v>23.93</v>
      </c>
      <c r="D11" s="16">
        <v>10.4</v>
      </c>
      <c r="E11" s="16">
        <v>2.27</v>
      </c>
      <c r="F11" s="16">
        <v>0.22</v>
      </c>
      <c r="G11" s="16">
        <v>36.83</v>
      </c>
    </row>
    <row r="13" spans="1:8">
      <c r="A13" s="14" t="s">
        <v>71</v>
      </c>
    </row>
    <row r="15" spans="1:8">
      <c r="C15" s="16" t="s">
        <v>39</v>
      </c>
      <c r="D15" s="16" t="s">
        <v>40</v>
      </c>
      <c r="E15" s="16" t="s">
        <v>41</v>
      </c>
      <c r="F15" s="16" t="s">
        <v>42</v>
      </c>
    </row>
    <row r="16" spans="1:8">
      <c r="B16" s="15" t="s">
        <v>65</v>
      </c>
      <c r="C16" s="18">
        <f t="shared" ref="C16:F19" si="0">C8/$G8</f>
        <v>0.59541311379006179</v>
      </c>
      <c r="D16" s="18">
        <f t="shared" si="0"/>
        <v>0.33078506321670098</v>
      </c>
      <c r="E16" s="18">
        <f t="shared" si="0"/>
        <v>7.0567480152896211E-2</v>
      </c>
      <c r="F16" s="18">
        <f t="shared" si="0"/>
        <v>3.2343428403410765E-3</v>
      </c>
      <c r="G16" s="19"/>
    </row>
    <row r="17" spans="1:7">
      <c r="B17" s="15" t="s">
        <v>66</v>
      </c>
      <c r="C17" s="18">
        <f t="shared" si="0"/>
        <v>0.72410431391664631</v>
      </c>
      <c r="D17" s="18">
        <f t="shared" si="0"/>
        <v>0.21569583231781622</v>
      </c>
      <c r="E17" s="18">
        <f t="shared" si="0"/>
        <v>4.9719717280038996E-2</v>
      </c>
      <c r="F17" s="18">
        <f t="shared" si="0"/>
        <v>1.0480136485498415E-2</v>
      </c>
      <c r="G17" s="19"/>
    </row>
    <row r="18" spans="1:7">
      <c r="B18" s="15" t="s">
        <v>67</v>
      </c>
      <c r="C18" s="18">
        <f t="shared" si="0"/>
        <v>0.72750824305228445</v>
      </c>
      <c r="D18" s="18">
        <f t="shared" si="0"/>
        <v>0.21455487517663682</v>
      </c>
      <c r="E18" s="18">
        <f t="shared" si="0"/>
        <v>4.9222797927461134E-2</v>
      </c>
      <c r="F18" s="18">
        <f t="shared" si="0"/>
        <v>8.7140838436175223E-3</v>
      </c>
      <c r="G18" s="19"/>
    </row>
    <row r="19" spans="1:7">
      <c r="B19" s="15" t="s">
        <v>11</v>
      </c>
      <c r="C19" s="18">
        <f t="shared" si="0"/>
        <v>0.6497420581048059</v>
      </c>
      <c r="D19" s="18">
        <f t="shared" si="0"/>
        <v>0.28237849579147434</v>
      </c>
      <c r="E19" s="18">
        <f t="shared" si="0"/>
        <v>6.1634537062177579E-2</v>
      </c>
      <c r="F19" s="18">
        <f t="shared" si="0"/>
        <v>5.9733912571273418E-3</v>
      </c>
      <c r="G19" s="19"/>
    </row>
    <row r="21" spans="1:7">
      <c r="A21" s="14" t="s">
        <v>26</v>
      </c>
    </row>
    <row r="23" spans="1:7">
      <c r="C23" s="16" t="s">
        <v>39</v>
      </c>
      <c r="D23" s="16" t="s">
        <v>40</v>
      </c>
      <c r="E23" s="16" t="s">
        <v>41</v>
      </c>
      <c r="F23" s="16" t="s">
        <v>42</v>
      </c>
      <c r="G23" s="16" t="s">
        <v>11</v>
      </c>
    </row>
    <row r="24" spans="1:7">
      <c r="B24" s="15" t="s">
        <v>65</v>
      </c>
      <c r="C24" s="16">
        <v>19041</v>
      </c>
      <c r="D24" s="16">
        <v>8143</v>
      </c>
      <c r="E24" s="16">
        <v>19383</v>
      </c>
      <c r="F24" s="16">
        <v>86</v>
      </c>
      <c r="G24" s="16">
        <v>33223</v>
      </c>
    </row>
    <row r="25" spans="1:7">
      <c r="B25" s="15" t="s">
        <v>66</v>
      </c>
      <c r="C25" s="16">
        <v>7688</v>
      </c>
      <c r="D25" s="16">
        <v>1893</v>
      </c>
      <c r="E25" s="16">
        <v>5404</v>
      </c>
      <c r="F25" s="16">
        <v>60</v>
      </c>
      <c r="G25" s="16">
        <v>10868</v>
      </c>
    </row>
    <row r="26" spans="1:7">
      <c r="B26" s="15" t="s">
        <v>67</v>
      </c>
      <c r="C26" s="16">
        <v>4322</v>
      </c>
      <c r="D26" s="16">
        <v>906</v>
      </c>
      <c r="E26" s="16">
        <v>3338</v>
      </c>
      <c r="F26" s="16">
        <v>41</v>
      </c>
      <c r="G26" s="16">
        <v>6348</v>
      </c>
    </row>
    <row r="27" spans="1:7">
      <c r="B27" s="15" t="s">
        <v>11</v>
      </c>
      <c r="C27" s="16">
        <v>31051</v>
      </c>
      <c r="D27" s="16">
        <v>10942</v>
      </c>
      <c r="E27" s="16">
        <v>28125</v>
      </c>
      <c r="F27" s="16">
        <v>187</v>
      </c>
      <c r="G27" s="16">
        <v>50439</v>
      </c>
    </row>
    <row r="29" spans="1:7">
      <c r="A29" s="14" t="s">
        <v>37</v>
      </c>
    </row>
    <row r="31" spans="1:7">
      <c r="C31" s="16" t="s">
        <v>39</v>
      </c>
      <c r="D31" s="16" t="s">
        <v>40</v>
      </c>
      <c r="E31" s="16" t="s">
        <v>41</v>
      </c>
      <c r="F31" s="16" t="s">
        <v>42</v>
      </c>
    </row>
    <row r="32" spans="1:7">
      <c r="B32" s="15" t="s">
        <v>65</v>
      </c>
      <c r="C32" s="20">
        <f t="shared" ref="C32:F35" si="1">(1.645*1.14)*SQRT((C16*(1-C16))/$G24)*100</f>
        <v>0.50497099023031211</v>
      </c>
      <c r="D32" s="20">
        <f t="shared" si="1"/>
        <v>0.48406879665385449</v>
      </c>
      <c r="E32" s="20">
        <f t="shared" si="1"/>
        <v>0.26348904740673107</v>
      </c>
      <c r="F32" s="20">
        <f t="shared" si="1"/>
        <v>5.8417220626348298E-2</v>
      </c>
      <c r="G32" s="20"/>
    </row>
    <row r="33" spans="1:8">
      <c r="B33" s="15" t="s">
        <v>66</v>
      </c>
      <c r="C33" s="20">
        <f t="shared" si="1"/>
        <v>0.80402390473266527</v>
      </c>
      <c r="D33" s="20">
        <f t="shared" si="1"/>
        <v>0.73987623348208253</v>
      </c>
      <c r="E33" s="20">
        <f t="shared" si="1"/>
        <v>0.39100843212584152</v>
      </c>
      <c r="F33" s="20">
        <f t="shared" si="1"/>
        <v>0.18318574132641466</v>
      </c>
      <c r="G33" s="20"/>
    </row>
    <row r="34" spans="1:8">
      <c r="B34" s="15" t="s">
        <v>67</v>
      </c>
      <c r="C34" s="20">
        <f t="shared" si="1"/>
        <v>1.0479677993142373</v>
      </c>
      <c r="D34" s="20">
        <f t="shared" si="1"/>
        <v>0.96622754114297371</v>
      </c>
      <c r="E34" s="20">
        <f t="shared" si="1"/>
        <v>0.50918408684902461</v>
      </c>
      <c r="F34" s="20">
        <f t="shared" si="1"/>
        <v>0.21875733786810217</v>
      </c>
      <c r="G34" s="20"/>
    </row>
    <row r="35" spans="1:8">
      <c r="B35" s="15" t="s">
        <v>11</v>
      </c>
      <c r="C35" s="20">
        <f t="shared" si="1"/>
        <v>0.39833824477773333</v>
      </c>
      <c r="D35" s="20">
        <f t="shared" si="1"/>
        <v>0.37588158728083199</v>
      </c>
      <c r="E35" s="20">
        <f t="shared" si="1"/>
        <v>0.20081012034620996</v>
      </c>
      <c r="F35" s="20">
        <f t="shared" si="1"/>
        <v>6.4342362891526783E-2</v>
      </c>
      <c r="G35" s="20"/>
    </row>
    <row r="38" spans="1:8" s="9" customFormat="1">
      <c r="C38" s="10"/>
      <c r="D38" s="10"/>
      <c r="E38" s="10"/>
      <c r="F38" s="10"/>
      <c r="G38" s="10"/>
      <c r="H38" s="10"/>
    </row>
    <row r="39" spans="1:8" s="11" customFormat="1">
      <c r="C39" s="12"/>
      <c r="D39" s="12"/>
      <c r="E39" s="12"/>
      <c r="F39" s="12"/>
      <c r="G39" s="12"/>
      <c r="H39" s="12"/>
    </row>
    <row r="40" spans="1:8" s="11" customFormat="1">
      <c r="A40" s="13">
        <v>2010</v>
      </c>
      <c r="C40" s="12"/>
      <c r="D40" s="12"/>
      <c r="E40" s="12"/>
      <c r="F40" s="12"/>
      <c r="G40" s="12"/>
      <c r="H40" s="12"/>
    </row>
    <row r="42" spans="1:8">
      <c r="A42" s="14" t="s">
        <v>70</v>
      </c>
    </row>
    <row r="44" spans="1:8">
      <c r="C44" s="16" t="s">
        <v>39</v>
      </c>
      <c r="D44" s="16" t="s">
        <v>40</v>
      </c>
      <c r="E44" s="16" t="s">
        <v>41</v>
      </c>
      <c r="F44" s="16" t="s">
        <v>42</v>
      </c>
      <c r="G44" s="16" t="s">
        <v>11</v>
      </c>
    </row>
    <row r="45" spans="1:8">
      <c r="B45" s="15" t="s">
        <v>65</v>
      </c>
      <c r="C45" s="16">
        <v>20.66</v>
      </c>
      <c r="D45" s="16">
        <v>11.29</v>
      </c>
      <c r="E45" s="16">
        <v>2.42</v>
      </c>
      <c r="F45" s="16">
        <v>1.52</v>
      </c>
      <c r="G45" s="16">
        <v>35.9</v>
      </c>
    </row>
    <row r="46" spans="1:8">
      <c r="B46" s="15" t="s">
        <v>66</v>
      </c>
      <c r="C46" s="16">
        <v>29.81</v>
      </c>
      <c r="D46" s="16">
        <v>9.6300000000000008</v>
      </c>
      <c r="E46" s="16">
        <v>2.11</v>
      </c>
      <c r="F46" s="16">
        <v>1.02</v>
      </c>
      <c r="G46" s="16">
        <v>42.56</v>
      </c>
    </row>
    <row r="47" spans="1:8">
      <c r="B47" s="15" t="s">
        <v>67</v>
      </c>
      <c r="C47" s="16">
        <v>30.02</v>
      </c>
      <c r="D47" s="16">
        <v>7.74</v>
      </c>
      <c r="E47" s="16">
        <v>2.1800000000000002</v>
      </c>
      <c r="F47" s="16">
        <v>1.29</v>
      </c>
      <c r="G47" s="16">
        <v>41.23</v>
      </c>
    </row>
    <row r="48" spans="1:8">
      <c r="B48" s="15" t="s">
        <v>11</v>
      </c>
      <c r="C48" s="16">
        <v>24.08</v>
      </c>
      <c r="D48" s="16">
        <v>10.4</v>
      </c>
      <c r="E48" s="16">
        <v>2.3199999999999998</v>
      </c>
      <c r="F48" s="16">
        <v>1.38</v>
      </c>
      <c r="G48" s="16">
        <v>38.17</v>
      </c>
    </row>
    <row r="50" spans="1:7">
      <c r="A50" s="14" t="s">
        <v>71</v>
      </c>
    </row>
    <row r="52" spans="1:7">
      <c r="C52" s="16" t="s">
        <v>39</v>
      </c>
      <c r="D52" s="16" t="s">
        <v>40</v>
      </c>
      <c r="E52" s="16" t="s">
        <v>41</v>
      </c>
      <c r="F52" s="16" t="s">
        <v>42</v>
      </c>
    </row>
    <row r="53" spans="1:7">
      <c r="B53" s="15" t="s">
        <v>65</v>
      </c>
      <c r="C53" s="18">
        <f t="shared" ref="C53:F56" si="2">C45/$G45</f>
        <v>0.57548746518105853</v>
      </c>
      <c r="D53" s="18">
        <f t="shared" si="2"/>
        <v>0.31448467966573818</v>
      </c>
      <c r="E53" s="18">
        <f t="shared" si="2"/>
        <v>6.740947075208914E-2</v>
      </c>
      <c r="F53" s="18">
        <f t="shared" si="2"/>
        <v>4.233983286908078E-2</v>
      </c>
      <c r="G53" s="19"/>
    </row>
    <row r="54" spans="1:7">
      <c r="B54" s="15" t="s">
        <v>66</v>
      </c>
      <c r="C54" s="18">
        <f t="shared" si="2"/>
        <v>0.70042293233082698</v>
      </c>
      <c r="D54" s="18">
        <f t="shared" si="2"/>
        <v>0.2262687969924812</v>
      </c>
      <c r="E54" s="18">
        <f t="shared" si="2"/>
        <v>4.9577067669172928E-2</v>
      </c>
      <c r="F54" s="18">
        <f t="shared" si="2"/>
        <v>2.3966165413533833E-2</v>
      </c>
      <c r="G54" s="19"/>
    </row>
    <row r="55" spans="1:7">
      <c r="B55" s="15" t="s">
        <v>67</v>
      </c>
      <c r="C55" s="18">
        <f t="shared" si="2"/>
        <v>0.72811059907834108</v>
      </c>
      <c r="D55" s="18">
        <f t="shared" si="2"/>
        <v>0.18772738297356295</v>
      </c>
      <c r="E55" s="18">
        <f t="shared" si="2"/>
        <v>5.2874120785835567E-2</v>
      </c>
      <c r="F55" s="18">
        <f t="shared" si="2"/>
        <v>3.1287897162260492E-2</v>
      </c>
      <c r="G55" s="19"/>
    </row>
    <row r="56" spans="1:7">
      <c r="B56" s="15" t="s">
        <v>11</v>
      </c>
      <c r="C56" s="18">
        <f t="shared" si="2"/>
        <v>0.63086193345559327</v>
      </c>
      <c r="D56" s="18">
        <f t="shared" si="2"/>
        <v>0.27246528687450877</v>
      </c>
      <c r="E56" s="18">
        <f t="shared" si="2"/>
        <v>6.0780717841236565E-2</v>
      </c>
      <c r="F56" s="18">
        <f t="shared" si="2"/>
        <v>3.6154047681425196E-2</v>
      </c>
      <c r="G56" s="19"/>
    </row>
    <row r="58" spans="1:7">
      <c r="A58" s="14" t="s">
        <v>26</v>
      </c>
    </row>
    <row r="60" spans="1:7">
      <c r="C60" s="16" t="s">
        <v>39</v>
      </c>
      <c r="D60" s="16" t="s">
        <v>40</v>
      </c>
      <c r="E60" s="16" t="s">
        <v>41</v>
      </c>
      <c r="F60" s="16" t="s">
        <v>42</v>
      </c>
      <c r="G60" s="16" t="s">
        <v>11</v>
      </c>
    </row>
    <row r="61" spans="1:7">
      <c r="B61" s="15" t="s">
        <v>65</v>
      </c>
      <c r="C61" s="16">
        <v>19649</v>
      </c>
      <c r="D61" s="16">
        <v>8910</v>
      </c>
      <c r="E61" s="16">
        <v>22429</v>
      </c>
      <c r="F61" s="16">
        <v>60</v>
      </c>
      <c r="G61" s="16">
        <v>36241</v>
      </c>
    </row>
    <row r="62" spans="1:7">
      <c r="B62" s="15" t="s">
        <v>66</v>
      </c>
      <c r="C62" s="16">
        <v>7967</v>
      </c>
      <c r="D62" s="16">
        <v>1917</v>
      </c>
      <c r="E62" s="16">
        <v>6145</v>
      </c>
      <c r="F62" s="16">
        <v>30</v>
      </c>
      <c r="G62" s="16">
        <v>11588</v>
      </c>
    </row>
    <row r="63" spans="1:7">
      <c r="B63" s="15" t="s">
        <v>67</v>
      </c>
      <c r="C63" s="16">
        <v>4230</v>
      </c>
      <c r="D63" s="16">
        <v>774</v>
      </c>
      <c r="E63" s="16">
        <v>3612</v>
      </c>
      <c r="F63" s="16">
        <v>14</v>
      </c>
      <c r="G63" s="16">
        <v>6297</v>
      </c>
    </row>
    <row r="64" spans="1:7">
      <c r="B64" s="15" t="s">
        <v>11</v>
      </c>
      <c r="C64" s="16">
        <v>31846</v>
      </c>
      <c r="D64" s="16">
        <v>11601</v>
      </c>
      <c r="E64" s="16">
        <v>32186</v>
      </c>
      <c r="F64" s="16">
        <v>104</v>
      </c>
      <c r="G64" s="16">
        <v>54126</v>
      </c>
    </row>
    <row r="66" spans="1:11">
      <c r="A66" s="14" t="s">
        <v>37</v>
      </c>
    </row>
    <row r="68" spans="1:11">
      <c r="C68" s="16" t="s">
        <v>39</v>
      </c>
      <c r="D68" s="16" t="s">
        <v>40</v>
      </c>
      <c r="E68" s="16" t="s">
        <v>41</v>
      </c>
      <c r="F68" s="16" t="s">
        <v>42</v>
      </c>
    </row>
    <row r="69" spans="1:11">
      <c r="B69" s="15" t="s">
        <v>65</v>
      </c>
      <c r="C69" s="20">
        <f t="shared" ref="C69:F72" si="3">(1.645*1.14)*SQRT((C53*(1-C53))/$G61)*100</f>
        <v>0.48689336997091964</v>
      </c>
      <c r="D69" s="20">
        <f t="shared" si="3"/>
        <v>0.45738192344984752</v>
      </c>
      <c r="E69" s="20">
        <f t="shared" si="3"/>
        <v>0.24698843957610767</v>
      </c>
      <c r="F69" s="20">
        <f t="shared" si="3"/>
        <v>0.19835856092080581</v>
      </c>
      <c r="G69" s="20"/>
    </row>
    <row r="70" spans="1:11">
      <c r="B70" s="15" t="s">
        <v>66</v>
      </c>
      <c r="C70" s="20">
        <f t="shared" si="3"/>
        <v>0.79799647229985649</v>
      </c>
      <c r="D70" s="20">
        <f t="shared" si="3"/>
        <v>0.72890998587226197</v>
      </c>
      <c r="E70" s="20">
        <f t="shared" si="3"/>
        <v>0.37815111187992068</v>
      </c>
      <c r="F70" s="20">
        <f t="shared" si="3"/>
        <v>0.26643926261314732</v>
      </c>
      <c r="G70" s="20"/>
    </row>
    <row r="71" spans="1:11">
      <c r="B71" s="15" t="s">
        <v>67</v>
      </c>
      <c r="C71" s="20">
        <f t="shared" si="3"/>
        <v>1.0514744458455818</v>
      </c>
      <c r="D71" s="20">
        <f t="shared" si="3"/>
        <v>0.92282345929074105</v>
      </c>
      <c r="E71" s="20">
        <f t="shared" si="3"/>
        <v>0.52884613909182165</v>
      </c>
      <c r="F71" s="20">
        <f t="shared" si="3"/>
        <v>0.41142384403313026</v>
      </c>
      <c r="G71" s="20"/>
    </row>
    <row r="72" spans="1:11">
      <c r="B72" s="15" t="s">
        <v>11</v>
      </c>
      <c r="C72" s="20">
        <f t="shared" si="3"/>
        <v>0.38898187455947847</v>
      </c>
      <c r="D72" s="20">
        <f t="shared" si="3"/>
        <v>0.35888081012069278</v>
      </c>
      <c r="E72" s="20">
        <f t="shared" si="3"/>
        <v>0.19259020680715985</v>
      </c>
      <c r="F72" s="20">
        <f t="shared" si="3"/>
        <v>0.15047004961998756</v>
      </c>
      <c r="G72" s="20"/>
    </row>
    <row r="73" spans="1:11">
      <c r="A73" s="11"/>
      <c r="B73" s="11"/>
      <c r="C73" s="12"/>
      <c r="D73" s="12"/>
      <c r="E73" s="12"/>
      <c r="F73" s="12"/>
      <c r="G73" s="12"/>
      <c r="H73" s="12"/>
      <c r="I73" s="11"/>
      <c r="J73" s="11"/>
      <c r="K73" s="11"/>
    </row>
    <row r="74" spans="1:11">
      <c r="A74" s="11"/>
      <c r="B74" s="11"/>
      <c r="C74" s="12"/>
      <c r="D74" s="12"/>
      <c r="E74" s="12"/>
      <c r="F74" s="12"/>
      <c r="G74" s="12"/>
      <c r="H74" s="12"/>
      <c r="I74" s="11"/>
      <c r="J74" s="11"/>
      <c r="K74" s="11"/>
    </row>
    <row r="75" spans="1:11" s="9" customFormat="1">
      <c r="C75" s="10"/>
      <c r="D75" s="10"/>
      <c r="E75" s="10"/>
      <c r="F75" s="10"/>
      <c r="G75" s="10"/>
      <c r="H75" s="10"/>
    </row>
    <row r="76" spans="1:11" s="11" customFormat="1">
      <c r="C76" s="12"/>
      <c r="D76" s="12"/>
      <c r="E76" s="12"/>
      <c r="F76" s="12"/>
      <c r="G76" s="12"/>
      <c r="H76" s="12"/>
    </row>
    <row r="77" spans="1:11" s="11" customFormat="1">
      <c r="A77" s="13">
        <v>2005</v>
      </c>
      <c r="C77" s="12"/>
      <c r="D77" s="12"/>
      <c r="E77" s="12"/>
      <c r="F77" s="12"/>
      <c r="G77" s="12"/>
      <c r="H77" s="12"/>
    </row>
    <row r="79" spans="1:11">
      <c r="A79" s="14" t="s">
        <v>70</v>
      </c>
    </row>
    <row r="81" spans="1:7">
      <c r="C81" s="16" t="s">
        <v>39</v>
      </c>
      <c r="D81" s="16" t="s">
        <v>40</v>
      </c>
      <c r="E81" s="16" t="s">
        <v>41</v>
      </c>
      <c r="F81" s="16" t="s">
        <v>42</v>
      </c>
      <c r="G81" s="16" t="s">
        <v>11</v>
      </c>
    </row>
    <row r="82" spans="1:7">
      <c r="B82" s="15" t="s">
        <v>65</v>
      </c>
      <c r="C82" s="16">
        <v>23.26</v>
      </c>
      <c r="D82" s="16">
        <v>9.3699999999999992</v>
      </c>
      <c r="E82" s="16">
        <v>2.89</v>
      </c>
      <c r="F82" s="16">
        <v>0.38</v>
      </c>
      <c r="G82" s="16">
        <v>35.89</v>
      </c>
    </row>
    <row r="83" spans="1:7">
      <c r="B83" s="15" t="s">
        <v>66</v>
      </c>
      <c r="C83" s="16">
        <v>31.77</v>
      </c>
      <c r="D83" s="16">
        <v>8.11</v>
      </c>
      <c r="E83" s="16">
        <v>2.52</v>
      </c>
      <c r="F83" s="16">
        <v>0.25</v>
      </c>
      <c r="G83" s="16">
        <v>42.65</v>
      </c>
    </row>
    <row r="84" spans="1:7">
      <c r="B84" s="15" t="s">
        <v>67</v>
      </c>
      <c r="C84" s="16">
        <v>32.340000000000003</v>
      </c>
      <c r="D84" s="16">
        <v>7.17</v>
      </c>
      <c r="E84" s="16">
        <v>2.61</v>
      </c>
      <c r="F84" s="16">
        <v>0.85</v>
      </c>
      <c r="G84" s="16">
        <v>42.96</v>
      </c>
    </row>
    <row r="85" spans="1:7">
      <c r="B85" s="15" t="s">
        <v>11</v>
      </c>
      <c r="C85" s="16">
        <v>26.41</v>
      </c>
      <c r="D85" s="16">
        <v>8.77</v>
      </c>
      <c r="E85" s="16">
        <v>2.77</v>
      </c>
      <c r="F85" s="16">
        <v>0.42</v>
      </c>
      <c r="G85" s="16">
        <v>38.380000000000003</v>
      </c>
    </row>
    <row r="87" spans="1:7">
      <c r="A87" s="14" t="s">
        <v>71</v>
      </c>
    </row>
    <row r="89" spans="1:7">
      <c r="C89" s="16" t="s">
        <v>39</v>
      </c>
      <c r="D89" s="16" t="s">
        <v>40</v>
      </c>
      <c r="E89" s="16" t="s">
        <v>41</v>
      </c>
      <c r="F89" s="16" t="s">
        <v>42</v>
      </c>
    </row>
    <row r="90" spans="1:7">
      <c r="B90" s="15" t="s">
        <v>65</v>
      </c>
      <c r="C90" s="18">
        <f t="shared" ref="C90:F93" si="4">C82/$G82</f>
        <v>0.64809139035943164</v>
      </c>
      <c r="D90" s="18">
        <f t="shared" si="4"/>
        <v>0.26107550849818889</v>
      </c>
      <c r="E90" s="18">
        <f t="shared" si="4"/>
        <v>8.0523822791864028E-2</v>
      </c>
      <c r="F90" s="18">
        <f t="shared" si="4"/>
        <v>1.0587907495123989E-2</v>
      </c>
      <c r="G90" s="19"/>
    </row>
    <row r="91" spans="1:7">
      <c r="B91" s="15" t="s">
        <v>66</v>
      </c>
      <c r="C91" s="18">
        <f t="shared" si="4"/>
        <v>0.74490035169988278</v>
      </c>
      <c r="D91" s="18">
        <f t="shared" si="4"/>
        <v>0.19015240328253225</v>
      </c>
      <c r="E91" s="18">
        <f t="shared" si="4"/>
        <v>5.9085580304806568E-2</v>
      </c>
      <c r="F91" s="18">
        <f t="shared" si="4"/>
        <v>5.8616647127784291E-3</v>
      </c>
      <c r="G91" s="19"/>
    </row>
    <row r="92" spans="1:7">
      <c r="B92" s="15" t="s">
        <v>67</v>
      </c>
      <c r="C92" s="18">
        <f t="shared" si="4"/>
        <v>0.7527932960893855</v>
      </c>
      <c r="D92" s="18">
        <f t="shared" si="4"/>
        <v>0.16689944134078211</v>
      </c>
      <c r="E92" s="18">
        <f t="shared" si="4"/>
        <v>6.0754189944134077E-2</v>
      </c>
      <c r="F92" s="18">
        <f t="shared" si="4"/>
        <v>1.978584729981378E-2</v>
      </c>
      <c r="G92" s="19"/>
    </row>
    <row r="93" spans="1:7">
      <c r="B93" s="15" t="s">
        <v>11</v>
      </c>
      <c r="C93" s="18">
        <f t="shared" si="4"/>
        <v>0.68811881188118806</v>
      </c>
      <c r="D93" s="18">
        <f t="shared" si="4"/>
        <v>0.22850442939030743</v>
      </c>
      <c r="E93" s="18">
        <f t="shared" si="4"/>
        <v>7.2173006774361642E-2</v>
      </c>
      <c r="F93" s="18">
        <f t="shared" si="4"/>
        <v>1.0943199583116205E-2</v>
      </c>
      <c r="G93" s="19"/>
    </row>
    <row r="95" spans="1:7">
      <c r="A95" s="14" t="s">
        <v>26</v>
      </c>
    </row>
    <row r="97" spans="1:11">
      <c r="C97" s="16" t="s">
        <v>39</v>
      </c>
      <c r="D97" s="16" t="s">
        <v>40</v>
      </c>
      <c r="E97" s="16" t="s">
        <v>41</v>
      </c>
      <c r="F97" s="16" t="s">
        <v>42</v>
      </c>
      <c r="G97" s="16" t="s">
        <v>11</v>
      </c>
    </row>
    <row r="98" spans="1:11">
      <c r="B98" s="15" t="s">
        <v>65</v>
      </c>
      <c r="C98" s="16">
        <v>10481</v>
      </c>
      <c r="D98" s="16">
        <v>4612</v>
      </c>
      <c r="E98" s="16">
        <v>11069</v>
      </c>
      <c r="F98" s="16">
        <v>39</v>
      </c>
      <c r="G98" s="16">
        <v>18930</v>
      </c>
    </row>
    <row r="99" spans="1:11">
      <c r="B99" s="15" t="s">
        <v>66</v>
      </c>
      <c r="C99" s="16">
        <v>4426</v>
      </c>
      <c r="D99" s="16">
        <v>975</v>
      </c>
      <c r="E99" s="16">
        <v>3210</v>
      </c>
      <c r="F99" s="16">
        <v>13</v>
      </c>
      <c r="G99" s="16">
        <v>6425</v>
      </c>
    </row>
    <row r="100" spans="1:11">
      <c r="B100" s="15" t="s">
        <v>67</v>
      </c>
      <c r="C100" s="16">
        <v>2506</v>
      </c>
      <c r="D100" s="16">
        <v>431</v>
      </c>
      <c r="E100" s="16">
        <v>2125</v>
      </c>
      <c r="F100" s="16">
        <v>11</v>
      </c>
      <c r="G100" s="16">
        <v>3815</v>
      </c>
    </row>
    <row r="101" spans="1:11">
      <c r="B101" s="15" t="s">
        <v>11</v>
      </c>
      <c r="C101" s="16">
        <v>17413</v>
      </c>
      <c r="D101" s="16">
        <v>6018</v>
      </c>
      <c r="E101" s="16">
        <v>16404</v>
      </c>
      <c r="F101" s="16">
        <v>63</v>
      </c>
      <c r="G101" s="16">
        <v>29170</v>
      </c>
    </row>
    <row r="103" spans="1:11">
      <c r="A103" s="14" t="s">
        <v>37</v>
      </c>
    </row>
    <row r="105" spans="1:11">
      <c r="C105" s="16" t="s">
        <v>39</v>
      </c>
      <c r="D105" s="16" t="s">
        <v>40</v>
      </c>
      <c r="E105" s="16" t="s">
        <v>41</v>
      </c>
      <c r="F105" s="16" t="s">
        <v>42</v>
      </c>
    </row>
    <row r="106" spans="1:11">
      <c r="B106" s="15" t="s">
        <v>65</v>
      </c>
      <c r="C106" s="20">
        <f t="shared" ref="C106:F109" si="5">(1.645*1.14)*SQRT((C90*(1-C90))/$G98)*100</f>
        <v>0.65092135343776092</v>
      </c>
      <c r="D106" s="20">
        <f t="shared" si="5"/>
        <v>0.59865765974816199</v>
      </c>
      <c r="E106" s="20">
        <f t="shared" si="5"/>
        <v>0.37087527352678951</v>
      </c>
      <c r="F106" s="20">
        <f t="shared" si="5"/>
        <v>0.13950479098907898</v>
      </c>
      <c r="G106" s="20"/>
    </row>
    <row r="107" spans="1:11">
      <c r="B107" s="15" t="s">
        <v>66</v>
      </c>
      <c r="C107" s="20">
        <f t="shared" si="5"/>
        <v>1.0198544781595571</v>
      </c>
      <c r="D107" s="20">
        <f t="shared" si="5"/>
        <v>0.9180931473710976</v>
      </c>
      <c r="E107" s="20">
        <f t="shared" si="5"/>
        <v>0.55163269968289108</v>
      </c>
      <c r="F107" s="20">
        <f t="shared" si="5"/>
        <v>0.17859450186419579</v>
      </c>
      <c r="G107" s="20"/>
    </row>
    <row r="108" spans="1:11">
      <c r="B108" s="15" t="s">
        <v>67</v>
      </c>
      <c r="C108" s="20">
        <f t="shared" si="5"/>
        <v>1.3097592550236792</v>
      </c>
      <c r="D108" s="20">
        <f t="shared" si="5"/>
        <v>1.1321387016638762</v>
      </c>
      <c r="E108" s="20">
        <f t="shared" si="5"/>
        <v>0.72527253717324258</v>
      </c>
      <c r="F108" s="20">
        <f t="shared" si="5"/>
        <v>0.42282561902132909</v>
      </c>
      <c r="G108" s="20"/>
    </row>
    <row r="109" spans="1:11">
      <c r="B109" s="15" t="s">
        <v>11</v>
      </c>
      <c r="C109" s="20">
        <f t="shared" si="5"/>
        <v>0.5086614728742036</v>
      </c>
      <c r="D109" s="20">
        <f t="shared" si="5"/>
        <v>0.46101660590432481</v>
      </c>
      <c r="E109" s="20">
        <f t="shared" si="5"/>
        <v>0.28413415356256716</v>
      </c>
      <c r="F109" s="20">
        <f t="shared" si="5"/>
        <v>0.11423135167515812</v>
      </c>
      <c r="G109" s="20"/>
    </row>
    <row r="110" spans="1:11">
      <c r="A110" s="11"/>
      <c r="B110" s="11"/>
      <c r="C110" s="12"/>
      <c r="D110" s="12"/>
      <c r="E110" s="12"/>
      <c r="F110" s="12"/>
      <c r="G110" s="12"/>
      <c r="H110" s="12"/>
      <c r="I110" s="11"/>
      <c r="J110" s="11"/>
      <c r="K110" s="11"/>
    </row>
  </sheetData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9B5C3-DEDD-D14E-87F4-01E654DF84B6}">
  <dimension ref="A1:K86"/>
  <sheetViews>
    <sheetView zoomScale="94" zoomScaleNormal="94" workbookViewId="0">
      <selection activeCell="M33" sqref="A1:XFD1048576"/>
    </sheetView>
  </sheetViews>
  <sheetFormatPr baseColWidth="10" defaultRowHeight="12.75"/>
  <cols>
    <col min="1" max="1" width="12" style="15"/>
    <col min="2" max="2" width="24.6640625" style="15" customWidth="1"/>
    <col min="3" max="3" width="11.5" style="16" customWidth="1"/>
    <col min="4" max="6" width="11.5" style="16" bestFit="1" customWidth="1"/>
    <col min="7" max="8" width="10.6640625" style="16"/>
    <col min="9" max="16384" width="12" style="15"/>
  </cols>
  <sheetData>
    <row r="1" spans="1:8" s="9" customFormat="1">
      <c r="C1" s="10"/>
      <c r="D1" s="10"/>
      <c r="E1" s="10"/>
      <c r="F1" s="10"/>
      <c r="G1" s="10"/>
      <c r="H1" s="10"/>
    </row>
    <row r="2" spans="1:8" s="11" customFormat="1">
      <c r="C2" s="12"/>
      <c r="D2" s="12"/>
      <c r="E2" s="12"/>
      <c r="F2" s="12"/>
      <c r="G2" s="12"/>
      <c r="H2" s="12"/>
    </row>
    <row r="3" spans="1:8" s="11" customFormat="1">
      <c r="A3" s="13">
        <v>2015</v>
      </c>
      <c r="C3" s="12"/>
      <c r="D3" s="12"/>
      <c r="E3" s="12"/>
      <c r="F3" s="12"/>
      <c r="G3" s="12"/>
      <c r="H3" s="12"/>
    </row>
    <row r="5" spans="1:8">
      <c r="A5" s="14" t="s">
        <v>72</v>
      </c>
    </row>
    <row r="7" spans="1:8">
      <c r="C7" s="16" t="s">
        <v>39</v>
      </c>
      <c r="D7" s="16" t="s">
        <v>40</v>
      </c>
      <c r="E7" s="16" t="s">
        <v>41</v>
      </c>
      <c r="F7" s="16" t="s">
        <v>42</v>
      </c>
      <c r="G7" s="16" t="s">
        <v>11</v>
      </c>
    </row>
    <row r="8" spans="1:8">
      <c r="B8" s="15" t="s">
        <v>65</v>
      </c>
      <c r="C8" s="15">
        <v>58331</v>
      </c>
      <c r="D8" s="15">
        <v>17082</v>
      </c>
      <c r="E8" s="15">
        <v>51050</v>
      </c>
      <c r="F8" s="15">
        <v>160</v>
      </c>
      <c r="G8" s="15">
        <v>126623</v>
      </c>
    </row>
    <row r="9" spans="1:8">
      <c r="B9" s="15" t="s">
        <v>66</v>
      </c>
      <c r="C9" s="15">
        <v>24616</v>
      </c>
      <c r="D9" s="15">
        <v>3992</v>
      </c>
      <c r="E9" s="15">
        <v>12559</v>
      </c>
      <c r="F9" s="15">
        <v>130</v>
      </c>
      <c r="G9" s="15">
        <v>41297</v>
      </c>
    </row>
    <row r="10" spans="1:8">
      <c r="B10" s="15" t="s">
        <v>67</v>
      </c>
      <c r="C10" s="15">
        <v>13717</v>
      </c>
      <c r="D10" s="15">
        <v>1825</v>
      </c>
      <c r="E10" s="15">
        <v>8278</v>
      </c>
      <c r="F10" s="15">
        <v>79</v>
      </c>
      <c r="G10" s="15">
        <v>23899</v>
      </c>
    </row>
    <row r="11" spans="1:8">
      <c r="B11" s="15" t="s">
        <v>11</v>
      </c>
      <c r="C11" s="15">
        <v>96664</v>
      </c>
      <c r="D11" s="15">
        <v>22899</v>
      </c>
      <c r="E11" s="15">
        <v>71887</v>
      </c>
      <c r="F11" s="15">
        <v>369</v>
      </c>
      <c r="G11" s="15">
        <v>191819</v>
      </c>
    </row>
    <row r="13" spans="1:8">
      <c r="A13" s="14" t="s">
        <v>73</v>
      </c>
    </row>
    <row r="15" spans="1:8">
      <c r="C15" s="16" t="s">
        <v>39</v>
      </c>
      <c r="D15" s="16" t="s">
        <v>40</v>
      </c>
      <c r="E15" s="16" t="s">
        <v>41</v>
      </c>
      <c r="F15" s="16" t="s">
        <v>42</v>
      </c>
    </row>
    <row r="16" spans="1:8">
      <c r="B16" s="15" t="s">
        <v>65</v>
      </c>
      <c r="C16" s="18">
        <f t="shared" ref="C16:F19" si="0">C8/$G8</f>
        <v>0.46066670352147715</v>
      </c>
      <c r="D16" s="18">
        <f t="shared" si="0"/>
        <v>0.13490440125411654</v>
      </c>
      <c r="E16" s="18">
        <f t="shared" si="0"/>
        <v>0.40316530172243586</v>
      </c>
      <c r="F16" s="18">
        <f t="shared" si="0"/>
        <v>1.2635935019704161E-3</v>
      </c>
      <c r="G16" s="19"/>
    </row>
    <row r="17" spans="1:8">
      <c r="B17" s="15" t="s">
        <v>66</v>
      </c>
      <c r="C17" s="18">
        <f t="shared" si="0"/>
        <v>0.59607235392401381</v>
      </c>
      <c r="D17" s="18">
        <f t="shared" si="0"/>
        <v>9.6665617357193021E-2</v>
      </c>
      <c r="E17" s="18">
        <f t="shared" si="0"/>
        <v>0.30411410029784247</v>
      </c>
      <c r="F17" s="18">
        <f t="shared" si="0"/>
        <v>3.1479284209506744E-3</v>
      </c>
      <c r="G17" s="19"/>
    </row>
    <row r="18" spans="1:8">
      <c r="B18" s="15" t="s">
        <v>67</v>
      </c>
      <c r="C18" s="18">
        <f t="shared" si="0"/>
        <v>0.57395706933344492</v>
      </c>
      <c r="D18" s="18">
        <f t="shared" si="0"/>
        <v>7.6363027741746511E-2</v>
      </c>
      <c r="E18" s="18">
        <f t="shared" si="0"/>
        <v>0.34637432528557682</v>
      </c>
      <c r="F18" s="18">
        <f t="shared" si="0"/>
        <v>3.305577639231767E-3</v>
      </c>
      <c r="G18" s="19"/>
    </row>
    <row r="19" spans="1:8">
      <c r="B19" s="15" t="s">
        <v>11</v>
      </c>
      <c r="C19" s="18">
        <f t="shared" si="0"/>
        <v>0.50393339554475836</v>
      </c>
      <c r="D19" s="18">
        <f t="shared" si="0"/>
        <v>0.1193781637898227</v>
      </c>
      <c r="E19" s="18">
        <f t="shared" si="0"/>
        <v>0.37476475218826083</v>
      </c>
      <c r="F19" s="18">
        <f t="shared" si="0"/>
        <v>1.9236884771581544E-3</v>
      </c>
      <c r="G19" s="19"/>
    </row>
    <row r="21" spans="1:8">
      <c r="A21" s="14" t="s">
        <v>37</v>
      </c>
    </row>
    <row r="23" spans="1:8">
      <c r="C23" s="16" t="s">
        <v>39</v>
      </c>
      <c r="D23" s="16" t="s">
        <v>40</v>
      </c>
      <c r="E23" s="16" t="s">
        <v>41</v>
      </c>
      <c r="F23" s="16" t="s">
        <v>42</v>
      </c>
    </row>
    <row r="24" spans="1:8">
      <c r="B24" s="15" t="s">
        <v>65</v>
      </c>
      <c r="C24" s="20">
        <f>(1.645*1.14)*SQRT((C16*(1-C16))/$G8)*100</f>
        <v>0.26268573070254952</v>
      </c>
      <c r="D24" s="20">
        <f t="shared" ref="D24:F24" si="1">(1.645*1.14)*SQRT((D16*(1-D16))/$G8)*100</f>
        <v>0.18003608686907771</v>
      </c>
      <c r="E24" s="20">
        <f t="shared" si="1"/>
        <v>0.25851340022896496</v>
      </c>
      <c r="F24" s="20">
        <f t="shared" si="1"/>
        <v>1.8721626935097595E-2</v>
      </c>
      <c r="G24" s="20"/>
    </row>
    <row r="25" spans="1:8">
      <c r="B25" s="15" t="s">
        <v>66</v>
      </c>
      <c r="C25" s="20">
        <f t="shared" ref="C25:F25" si="2">(1.645*1.14)*SQRT((C17*(1-C17))/$G9)*100</f>
        <v>0.45280663386498982</v>
      </c>
      <c r="D25" s="20">
        <f t="shared" si="2"/>
        <v>0.27269161658981106</v>
      </c>
      <c r="E25" s="20">
        <f t="shared" si="2"/>
        <v>0.42452062849196942</v>
      </c>
      <c r="F25" s="20">
        <f t="shared" si="2"/>
        <v>5.1693898283369323E-2</v>
      </c>
      <c r="G25" s="20"/>
    </row>
    <row r="26" spans="1:8">
      <c r="B26" s="15" t="s">
        <v>67</v>
      </c>
      <c r="C26" s="20">
        <f t="shared" ref="C26:F26" si="3">(1.645*1.14)*SQRT((C18*(1-C18))/$G10)*100</f>
        <v>0.59985637046679285</v>
      </c>
      <c r="D26" s="20">
        <f t="shared" si="3"/>
        <v>0.32216111021855554</v>
      </c>
      <c r="E26" s="20">
        <f t="shared" si="3"/>
        <v>0.5771893205735501</v>
      </c>
      <c r="F26" s="20">
        <f t="shared" si="3"/>
        <v>6.9628266670986233E-2</v>
      </c>
      <c r="G26" s="20"/>
    </row>
    <row r="27" spans="1:8">
      <c r="B27" s="15" t="s">
        <v>11</v>
      </c>
      <c r="C27" s="20">
        <f t="shared" ref="C27:F27" si="4">(1.645*1.14)*SQRT((C19*(1-C19))/$G11)*100</f>
        <v>0.21408266764861919</v>
      </c>
      <c r="D27" s="20">
        <f t="shared" si="4"/>
        <v>0.13882961353017204</v>
      </c>
      <c r="E27" s="20">
        <f t="shared" si="4"/>
        <v>0.20726503199189447</v>
      </c>
      <c r="F27" s="20">
        <f t="shared" si="4"/>
        <v>1.8761786438843346E-2</v>
      </c>
      <c r="G27" s="20"/>
    </row>
    <row r="30" spans="1:8" s="9" customFormat="1">
      <c r="C30" s="10"/>
      <c r="D30" s="10"/>
      <c r="E30" s="10"/>
      <c r="F30" s="10"/>
      <c r="G30" s="10"/>
      <c r="H30" s="10"/>
    </row>
    <row r="31" spans="1:8" s="11" customFormat="1">
      <c r="C31" s="12"/>
      <c r="D31" s="12"/>
      <c r="E31" s="12"/>
      <c r="F31" s="12"/>
      <c r="G31" s="12"/>
      <c r="H31" s="12"/>
    </row>
    <row r="32" spans="1:8" s="11" customFormat="1">
      <c r="A32" s="13">
        <v>2010</v>
      </c>
      <c r="C32" s="12"/>
      <c r="D32" s="12"/>
      <c r="E32" s="12"/>
      <c r="F32" s="12"/>
      <c r="G32" s="12"/>
      <c r="H32" s="12"/>
    </row>
    <row r="34" spans="1:7">
      <c r="A34" s="14" t="s">
        <v>72</v>
      </c>
    </row>
    <row r="36" spans="1:7">
      <c r="C36" s="16" t="s">
        <v>39</v>
      </c>
      <c r="D36" s="16" t="s">
        <v>40</v>
      </c>
      <c r="E36" s="16" t="s">
        <v>41</v>
      </c>
      <c r="F36" s="16" t="s">
        <v>42</v>
      </c>
      <c r="G36" s="16" t="s">
        <v>11</v>
      </c>
    </row>
    <row r="37" spans="1:7">
      <c r="B37" s="15" t="s">
        <v>65</v>
      </c>
      <c r="C37" s="16">
        <v>61218</v>
      </c>
      <c r="D37" s="16">
        <v>19107</v>
      </c>
      <c r="E37" s="16">
        <v>59055</v>
      </c>
      <c r="F37" s="16">
        <v>114</v>
      </c>
      <c r="G37" s="16">
        <v>139494</v>
      </c>
    </row>
    <row r="38" spans="1:7">
      <c r="B38" s="15" t="s">
        <v>66</v>
      </c>
      <c r="C38" s="16">
        <v>25586</v>
      </c>
      <c r="D38" s="16">
        <v>4127</v>
      </c>
      <c r="E38" s="16">
        <v>14685</v>
      </c>
      <c r="F38" s="16">
        <v>61</v>
      </c>
      <c r="G38" s="16">
        <v>44459</v>
      </c>
    </row>
    <row r="39" spans="1:7">
      <c r="B39" s="15" t="s">
        <v>67</v>
      </c>
      <c r="C39" s="16">
        <v>13773</v>
      </c>
      <c r="D39" s="16">
        <v>1584</v>
      </c>
      <c r="E39" s="16">
        <v>9003</v>
      </c>
      <c r="F39" s="16">
        <v>29</v>
      </c>
      <c r="G39" s="16">
        <v>24389</v>
      </c>
    </row>
    <row r="40" spans="1:7">
      <c r="B40" s="15" t="s">
        <v>11</v>
      </c>
      <c r="C40" s="16">
        <v>100577</v>
      </c>
      <c r="D40" s="16">
        <v>24818</v>
      </c>
      <c r="E40" s="16">
        <v>82743</v>
      </c>
      <c r="F40" s="16">
        <v>204</v>
      </c>
      <c r="G40" s="16">
        <v>208342</v>
      </c>
    </row>
    <row r="42" spans="1:7">
      <c r="A42" s="14" t="s">
        <v>73</v>
      </c>
    </row>
    <row r="44" spans="1:7">
      <c r="C44" s="16" t="s">
        <v>39</v>
      </c>
      <c r="D44" s="16" t="s">
        <v>40</v>
      </c>
      <c r="E44" s="16" t="s">
        <v>41</v>
      </c>
      <c r="F44" s="16" t="s">
        <v>42</v>
      </c>
    </row>
    <row r="45" spans="1:7">
      <c r="B45" s="15" t="s">
        <v>65</v>
      </c>
      <c r="C45" s="18">
        <f t="shared" ref="C45:F48" si="5">C37/$G37</f>
        <v>0.43885758527248486</v>
      </c>
      <c r="D45" s="18">
        <f t="shared" si="5"/>
        <v>0.13697363327454945</v>
      </c>
      <c r="E45" s="18">
        <f t="shared" si="5"/>
        <v>0.42335154200180652</v>
      </c>
      <c r="F45" s="18">
        <f t="shared" si="5"/>
        <v>8.1723945115918964E-4</v>
      </c>
      <c r="G45" s="19"/>
    </row>
    <row r="46" spans="1:7">
      <c r="B46" s="15" t="s">
        <v>66</v>
      </c>
      <c r="C46" s="18">
        <f t="shared" si="5"/>
        <v>0.5754965248880991</v>
      </c>
      <c r="D46" s="18">
        <f t="shared" si="5"/>
        <v>9.2827099125036547E-2</v>
      </c>
      <c r="E46" s="18">
        <f t="shared" si="5"/>
        <v>0.33030432533345327</v>
      </c>
      <c r="F46" s="18">
        <f t="shared" si="5"/>
        <v>1.3720506534110079E-3</v>
      </c>
      <c r="G46" s="19"/>
    </row>
    <row r="47" spans="1:7">
      <c r="B47" s="15" t="s">
        <v>67</v>
      </c>
      <c r="C47" s="18">
        <f t="shared" si="5"/>
        <v>0.56472180081184142</v>
      </c>
      <c r="D47" s="18">
        <f t="shared" si="5"/>
        <v>6.4947312312927954E-2</v>
      </c>
      <c r="E47" s="18">
        <f t="shared" si="5"/>
        <v>0.3691418262331379</v>
      </c>
      <c r="F47" s="18">
        <f t="shared" si="5"/>
        <v>1.1890606420927466E-3</v>
      </c>
      <c r="G47" s="19"/>
    </row>
    <row r="48" spans="1:7">
      <c r="B48" s="15" t="s">
        <v>11</v>
      </c>
      <c r="C48" s="18">
        <f t="shared" si="5"/>
        <v>0.48274951762006701</v>
      </c>
      <c r="D48" s="18">
        <f t="shared" si="5"/>
        <v>0.11912144454790681</v>
      </c>
      <c r="E48" s="18">
        <f t="shared" si="5"/>
        <v>0.39714987856505168</v>
      </c>
      <c r="F48" s="18">
        <f t="shared" si="5"/>
        <v>9.7915926697449379E-4</v>
      </c>
      <c r="G48" s="19"/>
    </row>
    <row r="50" spans="1:11">
      <c r="A50" s="14" t="s">
        <v>37</v>
      </c>
    </row>
    <row r="52" spans="1:11">
      <c r="C52" s="16" t="s">
        <v>39</v>
      </c>
      <c r="D52" s="16" t="s">
        <v>40</v>
      </c>
      <c r="E52" s="16" t="s">
        <v>41</v>
      </c>
      <c r="F52" s="16" t="s">
        <v>42</v>
      </c>
    </row>
    <row r="53" spans="1:11">
      <c r="B53" s="15" t="s">
        <v>65</v>
      </c>
      <c r="C53" s="20">
        <f>(1.645*1.14)*SQRT((C45*(1-C45))/$G37)*100</f>
        <v>0.24916747007900442</v>
      </c>
      <c r="D53" s="20">
        <f t="shared" ref="D53:F53" si="6">(1.645*1.14)*SQRT((D45*(1-D45))/$G37)*100</f>
        <v>0.17263287754841647</v>
      </c>
      <c r="E53" s="20">
        <f t="shared" si="6"/>
        <v>0.24808421393942853</v>
      </c>
      <c r="F53" s="20">
        <f t="shared" si="6"/>
        <v>1.4347958688847541E-2</v>
      </c>
      <c r="G53" s="20"/>
    </row>
    <row r="54" spans="1:11">
      <c r="B54" s="15" t="s">
        <v>66</v>
      </c>
      <c r="C54" s="20">
        <f t="shared" ref="C54:F54" si="7">(1.645*1.14)*SQRT((C46*(1-C46))/$G38)*100</f>
        <v>0.43959514394842486</v>
      </c>
      <c r="D54" s="20">
        <f t="shared" si="7"/>
        <v>0.2580912804442459</v>
      </c>
      <c r="E54" s="20">
        <f t="shared" si="7"/>
        <v>0.41829896114255483</v>
      </c>
      <c r="F54" s="20">
        <f t="shared" si="7"/>
        <v>3.2921365429623005E-2</v>
      </c>
      <c r="G54" s="20"/>
    </row>
    <row r="55" spans="1:11">
      <c r="B55" s="15" t="s">
        <v>67</v>
      </c>
      <c r="C55" s="20">
        <f t="shared" ref="C55:F55" si="8">(1.645*1.14)*SQRT((C47*(1-C47))/$G39)*100</f>
        <v>0.59535292509410487</v>
      </c>
      <c r="D55" s="20">
        <f t="shared" si="8"/>
        <v>0.29591868608577943</v>
      </c>
      <c r="E55" s="20">
        <f t="shared" si="8"/>
        <v>0.57947706554682266</v>
      </c>
      <c r="F55" s="20">
        <f t="shared" si="8"/>
        <v>4.1382564821921743E-2</v>
      </c>
      <c r="G55" s="20"/>
    </row>
    <row r="56" spans="1:11">
      <c r="B56" s="15" t="s">
        <v>11</v>
      </c>
      <c r="C56" s="20">
        <f t="shared" ref="C56:F56" si="9">(1.645*1.14)*SQRT((C48*(1-C48))/$G40)*100</f>
        <v>0.20530225310537004</v>
      </c>
      <c r="D56" s="20">
        <f t="shared" si="9"/>
        <v>0.1330869074825094</v>
      </c>
      <c r="E56" s="20">
        <f t="shared" si="9"/>
        <v>0.20103155527896516</v>
      </c>
      <c r="F56" s="20">
        <f t="shared" si="9"/>
        <v>1.2849797466467514E-2</v>
      </c>
      <c r="G56" s="20"/>
    </row>
    <row r="57" spans="1:11">
      <c r="A57" s="11"/>
      <c r="B57" s="11"/>
      <c r="C57" s="12"/>
      <c r="D57" s="12"/>
      <c r="E57" s="12"/>
      <c r="F57" s="12"/>
      <c r="G57" s="12"/>
      <c r="H57" s="12"/>
      <c r="I57" s="11"/>
      <c r="J57" s="11"/>
      <c r="K57" s="11"/>
    </row>
    <row r="58" spans="1:11">
      <c r="A58" s="11"/>
      <c r="B58" s="11"/>
      <c r="C58" s="12"/>
      <c r="D58" s="12"/>
      <c r="E58" s="12"/>
      <c r="F58" s="12"/>
      <c r="G58" s="12"/>
      <c r="H58" s="12"/>
      <c r="I58" s="11"/>
      <c r="J58" s="11"/>
      <c r="K58" s="11"/>
    </row>
    <row r="59" spans="1:11" s="9" customFormat="1">
      <c r="C59" s="10"/>
      <c r="D59" s="10"/>
      <c r="E59" s="10"/>
      <c r="F59" s="10"/>
      <c r="G59" s="10"/>
      <c r="H59" s="10"/>
    </row>
    <row r="60" spans="1:11" s="11" customFormat="1">
      <c r="C60" s="12"/>
      <c r="D60" s="12"/>
      <c r="E60" s="12"/>
      <c r="F60" s="12"/>
      <c r="G60" s="12"/>
      <c r="H60" s="12"/>
    </row>
    <row r="61" spans="1:11" s="11" customFormat="1">
      <c r="A61" s="13">
        <v>2005</v>
      </c>
      <c r="C61" s="12"/>
      <c r="D61" s="12"/>
      <c r="E61" s="12"/>
      <c r="F61" s="12"/>
      <c r="G61" s="12"/>
      <c r="H61" s="12"/>
    </row>
    <row r="63" spans="1:11">
      <c r="A63" s="14" t="s">
        <v>72</v>
      </c>
    </row>
    <row r="65" spans="1:7">
      <c r="C65" s="16" t="s">
        <v>39</v>
      </c>
      <c r="D65" s="16" t="s">
        <v>40</v>
      </c>
      <c r="E65" s="16" t="s">
        <v>41</v>
      </c>
      <c r="F65" s="16" t="s">
        <v>42</v>
      </c>
      <c r="G65" s="16" t="s">
        <v>11</v>
      </c>
    </row>
    <row r="66" spans="1:7">
      <c r="B66" s="15" t="s">
        <v>65</v>
      </c>
      <c r="C66" s="16">
        <v>34052</v>
      </c>
      <c r="D66" s="16">
        <v>10525</v>
      </c>
      <c r="E66" s="16">
        <v>29375</v>
      </c>
      <c r="F66" s="16">
        <v>81</v>
      </c>
      <c r="G66" s="16">
        <v>74033</v>
      </c>
    </row>
    <row r="67" spans="1:7">
      <c r="B67" s="15" t="s">
        <v>66</v>
      </c>
      <c r="C67" s="16">
        <v>11439</v>
      </c>
      <c r="D67" s="16">
        <v>1346</v>
      </c>
      <c r="E67" s="16">
        <v>6855</v>
      </c>
      <c r="F67" s="16">
        <v>35</v>
      </c>
      <c r="G67" s="16">
        <v>19675</v>
      </c>
    </row>
    <row r="68" spans="1:7">
      <c r="B68" s="15" t="s">
        <v>67</v>
      </c>
      <c r="C68" s="16">
        <v>7723</v>
      </c>
      <c r="D68" s="16">
        <v>884</v>
      </c>
      <c r="E68" s="16">
        <v>5207</v>
      </c>
      <c r="F68" s="16">
        <v>42</v>
      </c>
      <c r="G68" s="16">
        <v>13856</v>
      </c>
    </row>
    <row r="69" spans="1:7">
      <c r="B69" s="15" t="s">
        <v>11</v>
      </c>
      <c r="C69" s="16">
        <v>53214</v>
      </c>
      <c r="D69" s="16">
        <v>12755</v>
      </c>
      <c r="E69" s="16">
        <v>41437</v>
      </c>
      <c r="F69" s="16">
        <v>158</v>
      </c>
      <c r="G69" s="16">
        <v>107564</v>
      </c>
    </row>
    <row r="71" spans="1:7">
      <c r="A71" s="14" t="s">
        <v>26</v>
      </c>
    </row>
    <row r="73" spans="1:7">
      <c r="C73" s="16" t="s">
        <v>39</v>
      </c>
      <c r="D73" s="16" t="s">
        <v>40</v>
      </c>
      <c r="E73" s="16" t="s">
        <v>41</v>
      </c>
      <c r="F73" s="16" t="s">
        <v>42</v>
      </c>
    </row>
    <row r="74" spans="1:7">
      <c r="B74" s="15" t="s">
        <v>65</v>
      </c>
      <c r="C74" s="18">
        <f t="shared" ref="C74:F77" si="10">C66/$G66</f>
        <v>0.45995704618210798</v>
      </c>
      <c r="D74" s="18">
        <f t="shared" si="10"/>
        <v>0.14216633123066741</v>
      </c>
      <c r="E74" s="18">
        <f t="shared" si="10"/>
        <v>0.39678251590506936</v>
      </c>
      <c r="F74" s="18">
        <f t="shared" si="10"/>
        <v>1.0941066821552551E-3</v>
      </c>
    </row>
    <row r="75" spans="1:7">
      <c r="B75" s="15" t="s">
        <v>66</v>
      </c>
      <c r="C75" s="18">
        <f t="shared" si="10"/>
        <v>0.58139771283354513</v>
      </c>
      <c r="D75" s="18">
        <f t="shared" si="10"/>
        <v>6.8411689961880559E-2</v>
      </c>
      <c r="E75" s="18">
        <f t="shared" si="10"/>
        <v>0.34841168996188054</v>
      </c>
      <c r="F75" s="18">
        <f t="shared" si="10"/>
        <v>1.7789072426937739E-3</v>
      </c>
    </row>
    <row r="76" spans="1:7">
      <c r="B76" s="15" t="s">
        <v>67</v>
      </c>
      <c r="C76" s="18">
        <f t="shared" si="10"/>
        <v>0.55737586605080836</v>
      </c>
      <c r="D76" s="18">
        <f t="shared" si="10"/>
        <v>6.3799076212471134E-2</v>
      </c>
      <c r="E76" s="18">
        <f t="shared" si="10"/>
        <v>0.37579387990762125</v>
      </c>
      <c r="F76" s="18">
        <f t="shared" si="10"/>
        <v>3.0311778290993074E-3</v>
      </c>
    </row>
    <row r="77" spans="1:7">
      <c r="B77" s="15" t="s">
        <v>11</v>
      </c>
      <c r="C77" s="18">
        <f t="shared" si="10"/>
        <v>0.49471942285523035</v>
      </c>
      <c r="D77" s="18">
        <f t="shared" si="10"/>
        <v>0.11858056598862073</v>
      </c>
      <c r="E77" s="18">
        <f t="shared" si="10"/>
        <v>0.38523111821799116</v>
      </c>
      <c r="F77" s="18">
        <f t="shared" si="10"/>
        <v>1.468892938157748E-3</v>
      </c>
    </row>
    <row r="79" spans="1:7">
      <c r="A79" s="14" t="s">
        <v>37</v>
      </c>
    </row>
    <row r="81" spans="1:11">
      <c r="C81" s="16" t="s">
        <v>39</v>
      </c>
      <c r="D81" s="16" t="s">
        <v>40</v>
      </c>
      <c r="E81" s="16" t="s">
        <v>41</v>
      </c>
      <c r="F81" s="16" t="s">
        <v>42</v>
      </c>
    </row>
    <row r="82" spans="1:11">
      <c r="B82" s="15" t="s">
        <v>65</v>
      </c>
      <c r="C82" s="20">
        <f>(1.645*1.14)*SQRT((C74*(1-C74))/$G66)*100</f>
        <v>0.34350326514294832</v>
      </c>
      <c r="D82" s="20">
        <f t="shared" ref="D82:F82" si="11">(1.645*1.14)*SQRT((D74*(1-D74))/$G66)*100</f>
        <v>0.24068997471369219</v>
      </c>
      <c r="E82" s="20">
        <f t="shared" si="11"/>
        <v>0.33718737340866206</v>
      </c>
      <c r="F82" s="20">
        <f t="shared" si="11"/>
        <v>2.2785061352329956E-2</v>
      </c>
      <c r="G82" s="20"/>
    </row>
    <row r="83" spans="1:11">
      <c r="B83" s="15" t="s">
        <v>66</v>
      </c>
      <c r="C83" s="20">
        <f t="shared" ref="C83:F85" si="12">(1.645*1.14)*SQRT((C75*(1-C75))/$G67)*100</f>
        <v>0.65955473275473653</v>
      </c>
      <c r="D83" s="20">
        <f t="shared" si="12"/>
        <v>0.33751304072585275</v>
      </c>
      <c r="E83" s="20">
        <f t="shared" si="12"/>
        <v>0.63701019675014359</v>
      </c>
      <c r="F83" s="20">
        <f t="shared" si="12"/>
        <v>5.633825691898748E-2</v>
      </c>
      <c r="G83" s="20"/>
    </row>
    <row r="84" spans="1:11">
      <c r="B84" s="15" t="s">
        <v>67</v>
      </c>
      <c r="C84" s="20">
        <f t="shared" si="12"/>
        <v>0.79130414632246249</v>
      </c>
      <c r="D84" s="20">
        <f t="shared" si="12"/>
        <v>0.38935301685125678</v>
      </c>
      <c r="E84" s="20">
        <f t="shared" si="12"/>
        <v>0.77159726398360728</v>
      </c>
      <c r="F84" s="20">
        <f t="shared" si="12"/>
        <v>8.7578663362797834E-2</v>
      </c>
      <c r="G84" s="20"/>
    </row>
    <row r="85" spans="1:11">
      <c r="B85" s="15" t="s">
        <v>11</v>
      </c>
      <c r="C85" s="20">
        <f t="shared" si="12"/>
        <v>0.28587953329077292</v>
      </c>
      <c r="D85" s="20">
        <f t="shared" si="12"/>
        <v>0.18485676644094851</v>
      </c>
      <c r="E85" s="20">
        <f t="shared" si="12"/>
        <v>0.27826199883071062</v>
      </c>
      <c r="F85" s="20">
        <f t="shared" si="12"/>
        <v>2.1898438731032199E-2</v>
      </c>
      <c r="G85" s="20"/>
    </row>
    <row r="86" spans="1:11">
      <c r="A86" s="11"/>
      <c r="B86" s="11"/>
      <c r="C86" s="12"/>
      <c r="D86" s="12"/>
      <c r="E86" s="12"/>
      <c r="F86" s="12"/>
      <c r="G86" s="12"/>
      <c r="H86" s="12"/>
      <c r="I86" s="11"/>
      <c r="J86" s="11"/>
      <c r="K86" s="11"/>
    </row>
  </sheetData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5DE0A-2090-6044-BA22-18891765BBA2}">
  <dimension ref="A1:I29"/>
  <sheetViews>
    <sheetView zoomScale="94" zoomScaleNormal="94" workbookViewId="0">
      <selection activeCell="O21" sqref="A1:XFD1048576"/>
    </sheetView>
  </sheetViews>
  <sheetFormatPr baseColWidth="10" defaultRowHeight="12.75"/>
  <cols>
    <col min="1" max="1" width="12" style="15"/>
    <col min="2" max="2" width="24.6640625" style="15" customWidth="1"/>
    <col min="3" max="3" width="11.5" style="16" customWidth="1"/>
    <col min="4" max="7" width="11.5" style="16" bestFit="1" customWidth="1"/>
    <col min="8" max="9" width="10.6640625" style="16"/>
    <col min="10" max="16384" width="12" style="15"/>
  </cols>
  <sheetData>
    <row r="1" spans="1:9" s="9" customFormat="1">
      <c r="C1" s="10"/>
      <c r="D1" s="10"/>
      <c r="E1" s="10"/>
      <c r="F1" s="10"/>
      <c r="G1" s="10"/>
      <c r="H1" s="10"/>
      <c r="I1" s="10"/>
    </row>
    <row r="2" spans="1:9" s="11" customFormat="1">
      <c r="C2" s="12"/>
      <c r="D2" s="12"/>
      <c r="E2" s="12"/>
      <c r="F2" s="12"/>
      <c r="G2" s="12"/>
      <c r="H2" s="12"/>
      <c r="I2" s="12"/>
    </row>
    <row r="3" spans="1:9" s="11" customFormat="1">
      <c r="A3" s="13">
        <v>2015</v>
      </c>
      <c r="C3" s="12"/>
      <c r="D3" s="12"/>
      <c r="E3" s="12"/>
      <c r="F3" s="12"/>
      <c r="G3" s="12"/>
      <c r="H3" s="12"/>
      <c r="I3" s="12"/>
    </row>
    <row r="5" spans="1:9">
      <c r="A5" s="14" t="s">
        <v>82</v>
      </c>
    </row>
    <row r="7" spans="1:9">
      <c r="C7" s="16" t="s">
        <v>77</v>
      </c>
      <c r="D7" s="16" t="s">
        <v>78</v>
      </c>
      <c r="E7" s="16" t="s">
        <v>79</v>
      </c>
      <c r="F7" s="16" t="s">
        <v>80</v>
      </c>
      <c r="G7" s="17" t="s">
        <v>81</v>
      </c>
      <c r="H7" s="16" t="s">
        <v>11</v>
      </c>
    </row>
    <row r="8" spans="1:9">
      <c r="B8" s="15" t="s">
        <v>74</v>
      </c>
      <c r="C8" s="15">
        <v>13334</v>
      </c>
      <c r="D8" s="15">
        <v>22457</v>
      </c>
      <c r="E8" s="15">
        <v>33268</v>
      </c>
      <c r="F8" s="15">
        <v>35506</v>
      </c>
      <c r="G8" s="15">
        <v>17338</v>
      </c>
      <c r="H8" s="15">
        <v>121903</v>
      </c>
    </row>
    <row r="9" spans="1:9">
      <c r="B9" s="15" t="s">
        <v>75</v>
      </c>
      <c r="C9" s="15">
        <v>13905</v>
      </c>
      <c r="D9" s="15">
        <v>12279</v>
      </c>
      <c r="E9" s="15">
        <v>10762</v>
      </c>
      <c r="F9" s="15">
        <v>13702</v>
      </c>
      <c r="G9" s="15">
        <v>11497</v>
      </c>
      <c r="H9" s="15">
        <v>62145</v>
      </c>
    </row>
    <row r="10" spans="1:9">
      <c r="B10" s="15" t="s">
        <v>76</v>
      </c>
      <c r="C10" s="15">
        <v>350</v>
      </c>
      <c r="D10" s="15">
        <v>1620</v>
      </c>
      <c r="E10" s="15">
        <v>2484</v>
      </c>
      <c r="F10" s="15">
        <v>3062</v>
      </c>
      <c r="G10" s="15">
        <v>1941</v>
      </c>
      <c r="H10" s="15">
        <v>9457</v>
      </c>
    </row>
    <row r="11" spans="1:9">
      <c r="B11" s="15" t="s">
        <v>11</v>
      </c>
      <c r="C11" s="15">
        <v>27589</v>
      </c>
      <c r="D11" s="15">
        <v>36356</v>
      </c>
      <c r="E11" s="15">
        <v>46514</v>
      </c>
      <c r="F11" s="15">
        <v>52270</v>
      </c>
      <c r="G11" s="15">
        <v>30776</v>
      </c>
      <c r="H11" s="15">
        <v>193505</v>
      </c>
    </row>
    <row r="13" spans="1:9">
      <c r="A13" s="14" t="s">
        <v>83</v>
      </c>
    </row>
    <row r="15" spans="1:9">
      <c r="C15" s="16" t="s">
        <v>77</v>
      </c>
      <c r="D15" s="16" t="s">
        <v>78</v>
      </c>
      <c r="E15" s="16" t="s">
        <v>79</v>
      </c>
      <c r="F15" s="16" t="s">
        <v>80</v>
      </c>
      <c r="G15" s="17" t="s">
        <v>81</v>
      </c>
    </row>
    <row r="16" spans="1:9">
      <c r="B16" s="15" t="s">
        <v>74</v>
      </c>
      <c r="C16" s="18">
        <v>0.140117599893091</v>
      </c>
      <c r="D16" s="18">
        <v>0.19768512331655455</v>
      </c>
      <c r="E16" s="18">
        <v>0.24938750055681769</v>
      </c>
      <c r="F16" s="18">
        <v>0.27312278200959211</v>
      </c>
      <c r="G16" s="18">
        <v>0.13969441845961958</v>
      </c>
      <c r="H16" s="19"/>
    </row>
    <row r="17" spans="1:8">
      <c r="B17" s="15" t="s">
        <v>75</v>
      </c>
      <c r="C17" s="18">
        <v>0.2270012668154672</v>
      </c>
      <c r="D17" s="18">
        <v>0.18873539643280851</v>
      </c>
      <c r="E17" s="18">
        <v>0.15758782248496914</v>
      </c>
      <c r="F17" s="18">
        <v>0.2166656612575657</v>
      </c>
      <c r="G17" s="18">
        <v>0.21000985300918945</v>
      </c>
      <c r="H17" s="19"/>
    </row>
    <row r="18" spans="1:8">
      <c r="B18" s="15" t="s">
        <v>76</v>
      </c>
      <c r="C18" s="18">
        <v>3.926617315738655E-2</v>
      </c>
      <c r="D18" s="18">
        <v>0.19944211994421199</v>
      </c>
      <c r="E18" s="18">
        <v>0.23216393090870077</v>
      </c>
      <c r="F18" s="18">
        <v>0.31820620105138936</v>
      </c>
      <c r="G18" s="18">
        <v>0.21102885956442441</v>
      </c>
      <c r="H18" s="19"/>
    </row>
    <row r="19" spans="1:8">
      <c r="B19" s="15" t="s">
        <v>11</v>
      </c>
      <c r="C19" s="18">
        <v>0.15756114933392518</v>
      </c>
      <c r="D19" s="18">
        <v>0.19546625238068202</v>
      </c>
      <c r="E19" s="18">
        <v>0.22499445152699138</v>
      </c>
      <c r="F19" s="18">
        <v>0.26079887688583564</v>
      </c>
      <c r="G19" s="18">
        <v>0.16117926987256576</v>
      </c>
      <c r="H19" s="19"/>
    </row>
    <row r="21" spans="1:8">
      <c r="A21" s="14" t="s">
        <v>37</v>
      </c>
    </row>
    <row r="23" spans="1:8">
      <c r="C23" s="16" t="s">
        <v>77</v>
      </c>
      <c r="D23" s="16" t="s">
        <v>78</v>
      </c>
      <c r="E23" s="16" t="s">
        <v>79</v>
      </c>
      <c r="F23" s="16" t="s">
        <v>80</v>
      </c>
      <c r="G23" s="17" t="s">
        <v>81</v>
      </c>
    </row>
    <row r="24" spans="1:8">
      <c r="B24" s="15" t="s">
        <v>74</v>
      </c>
      <c r="C24" s="20">
        <f>(1.645*1.14)*SQRT((C16*(1-C16))/$H8)*100</f>
        <v>0.18643585192309872</v>
      </c>
      <c r="D24" s="20">
        <f t="shared" ref="D24:F24" si="0">(1.645*1.14)*SQRT((D16*(1-D16))/$H8)*100</f>
        <v>0.21390600332071627</v>
      </c>
      <c r="E24" s="20">
        <f t="shared" si="0"/>
        <v>0.23238537586089597</v>
      </c>
      <c r="F24" s="20">
        <f t="shared" si="0"/>
        <v>0.2393167240163111</v>
      </c>
      <c r="G24" s="20">
        <f t="shared" ref="G24" si="1">(1.645*1.14)*SQRT((G16*(1-G16))/$H8)*100</f>
        <v>0.18619990459534219</v>
      </c>
      <c r="H24" s="20"/>
    </row>
    <row r="25" spans="1:8">
      <c r="B25" s="15" t="s">
        <v>75</v>
      </c>
      <c r="C25" s="20">
        <f t="shared" ref="C25:F27" si="2">(1.645*1.14)*SQRT((C17*(1-C17))/$H9)*100</f>
        <v>0.31511653253718191</v>
      </c>
      <c r="D25" s="20">
        <f t="shared" si="2"/>
        <v>0.29435783504057733</v>
      </c>
      <c r="E25" s="20">
        <f t="shared" si="2"/>
        <v>0.27408880842718986</v>
      </c>
      <c r="F25" s="20">
        <f t="shared" si="2"/>
        <v>0.30991049467592208</v>
      </c>
      <c r="G25" s="20">
        <f t="shared" ref="G25" si="3">(1.645*1.14)*SQRT((G17*(1-G17))/$H9)*100</f>
        <v>0.30640675132861206</v>
      </c>
      <c r="H25" s="20"/>
    </row>
    <row r="26" spans="1:8">
      <c r="B26" s="15" t="s">
        <v>76</v>
      </c>
      <c r="C26" s="20">
        <f t="shared" si="2"/>
        <v>0.37454576333132017</v>
      </c>
      <c r="D26" s="20">
        <f t="shared" si="2"/>
        <v>0.77054652883028063</v>
      </c>
      <c r="E26" s="20">
        <f t="shared" si="2"/>
        <v>0.81418985741798577</v>
      </c>
      <c r="F26" s="20">
        <f t="shared" si="2"/>
        <v>0.89820382861452142</v>
      </c>
      <c r="G26" s="20">
        <f t="shared" ref="G26" si="4">(1.645*1.14)*SQRT((G18*(1-G18))/$H10)*100</f>
        <v>0.78685651286570057</v>
      </c>
      <c r="H26" s="20"/>
    </row>
    <row r="27" spans="1:8">
      <c r="B27" s="15" t="s">
        <v>11</v>
      </c>
      <c r="C27" s="20">
        <f t="shared" si="2"/>
        <v>0.15531679547248023</v>
      </c>
      <c r="D27" s="20">
        <f t="shared" si="2"/>
        <v>0.1690568156037936</v>
      </c>
      <c r="E27" s="20">
        <f t="shared" si="2"/>
        <v>0.17801761080237888</v>
      </c>
      <c r="F27" s="20">
        <f t="shared" si="2"/>
        <v>0.18717973384601136</v>
      </c>
      <c r="G27" s="20">
        <f t="shared" ref="G27" si="5">(1.645*1.14)*SQRT((G19*(1-G19))/$H11)*100</f>
        <v>0.15675226591874769</v>
      </c>
      <c r="H27" s="20"/>
    </row>
    <row r="29" spans="1:8" ht="12.95" customHeight="1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28121-2D30-D64A-BEB9-DD1EF98B7ADD}">
  <dimension ref="A1:H179"/>
  <sheetViews>
    <sheetView topLeftCell="A132" zoomScale="110" zoomScaleNormal="110" workbookViewId="0">
      <selection activeCell="L161" sqref="A1:XFD1048576"/>
    </sheetView>
  </sheetViews>
  <sheetFormatPr baseColWidth="10" defaultRowHeight="12.75"/>
  <cols>
    <col min="1" max="1" width="12" style="15"/>
    <col min="2" max="2" width="24.6640625" style="15" customWidth="1"/>
    <col min="3" max="7" width="16.5" style="16" customWidth="1"/>
    <col min="8" max="8" width="10.6640625" style="16"/>
    <col min="9" max="16384" width="12" style="15"/>
  </cols>
  <sheetData>
    <row r="1" spans="1:8" s="9" customFormat="1">
      <c r="C1" s="10"/>
      <c r="D1" s="10"/>
      <c r="E1" s="10"/>
      <c r="F1" s="10"/>
      <c r="G1" s="10"/>
      <c r="H1" s="10"/>
    </row>
    <row r="2" spans="1:8" s="11" customFormat="1">
      <c r="C2" s="12"/>
      <c r="D2" s="12"/>
      <c r="E2" s="12"/>
      <c r="F2" s="12"/>
      <c r="G2" s="12"/>
      <c r="H2" s="12"/>
    </row>
    <row r="3" spans="1:8" s="11" customFormat="1">
      <c r="A3" s="13">
        <v>2015</v>
      </c>
      <c r="C3" s="12"/>
      <c r="D3" s="12"/>
      <c r="E3" s="12"/>
      <c r="F3" s="12"/>
      <c r="G3" s="12"/>
      <c r="H3" s="12"/>
    </row>
    <row r="5" spans="1:8">
      <c r="A5" s="14" t="s">
        <v>93</v>
      </c>
    </row>
    <row r="7" spans="1:8">
      <c r="C7" s="16" t="s">
        <v>39</v>
      </c>
      <c r="D7" s="16" t="s">
        <v>40</v>
      </c>
      <c r="E7" s="16" t="s">
        <v>41</v>
      </c>
      <c r="F7" s="16" t="s">
        <v>42</v>
      </c>
      <c r="G7" s="16" t="s">
        <v>11</v>
      </c>
    </row>
    <row r="8" spans="1:8">
      <c r="B8" s="15" t="s">
        <v>84</v>
      </c>
      <c r="C8" s="16">
        <v>307797.13</v>
      </c>
      <c r="D8" s="16">
        <v>174291.51</v>
      </c>
      <c r="E8" s="16">
        <v>18053.990000000002</v>
      </c>
      <c r="F8" s="16">
        <v>997.16</v>
      </c>
      <c r="G8" s="16">
        <v>501139.78</v>
      </c>
    </row>
    <row r="9" spans="1:8">
      <c r="B9" s="15" t="s">
        <v>85</v>
      </c>
      <c r="C9" s="16">
        <v>29601</v>
      </c>
      <c r="D9" s="16">
        <v>66581.61</v>
      </c>
      <c r="E9" s="16">
        <v>8724.8700000000008</v>
      </c>
      <c r="F9" s="16">
        <v>426.79</v>
      </c>
      <c r="G9" s="16">
        <v>105334.27</v>
      </c>
    </row>
    <row r="10" spans="1:8">
      <c r="B10" s="15" t="s">
        <v>86</v>
      </c>
      <c r="C10" s="16">
        <v>108507.53</v>
      </c>
      <c r="D10" s="16">
        <v>24585.360000000001</v>
      </c>
      <c r="E10" s="16">
        <v>1613.47</v>
      </c>
      <c r="F10" s="16">
        <v>9120.43</v>
      </c>
      <c r="G10" s="16">
        <v>143826.81</v>
      </c>
    </row>
    <row r="11" spans="1:8">
      <c r="B11" s="15" t="s">
        <v>87</v>
      </c>
      <c r="C11" s="16">
        <v>202686.99</v>
      </c>
      <c r="D11" s="16">
        <v>51835.05</v>
      </c>
      <c r="E11" s="16">
        <v>16298.62</v>
      </c>
      <c r="F11" s="16">
        <v>42.63</v>
      </c>
      <c r="G11" s="16">
        <v>270863.28999999998</v>
      </c>
    </row>
    <row r="12" spans="1:8">
      <c r="B12" s="15" t="s">
        <v>88</v>
      </c>
      <c r="C12" s="16">
        <v>95540.04</v>
      </c>
      <c r="D12" s="16">
        <v>6677.33</v>
      </c>
      <c r="E12" s="16">
        <v>2645.9</v>
      </c>
      <c r="F12" s="16">
        <v>44.91</v>
      </c>
      <c r="G12" s="16">
        <v>104908.18</v>
      </c>
    </row>
    <row r="13" spans="1:8">
      <c r="B13" s="15" t="s">
        <v>89</v>
      </c>
      <c r="C13" s="16">
        <v>160542.81</v>
      </c>
      <c r="D13" s="16">
        <v>43012.9</v>
      </c>
      <c r="E13" s="16">
        <v>5614.83</v>
      </c>
      <c r="F13" s="16">
        <v>20.309999999999999</v>
      </c>
      <c r="G13" s="16">
        <v>209190.84</v>
      </c>
    </row>
    <row r="14" spans="1:8">
      <c r="B14" s="15" t="s">
        <v>90</v>
      </c>
      <c r="C14" s="16">
        <v>103684.03</v>
      </c>
      <c r="D14" s="16">
        <v>55596.95</v>
      </c>
      <c r="E14" s="16">
        <v>8235.18</v>
      </c>
      <c r="F14" s="16">
        <v>512.91</v>
      </c>
      <c r="G14" s="16">
        <v>168029.07</v>
      </c>
    </row>
    <row r="15" spans="1:8">
      <c r="B15" s="15" t="s">
        <v>91</v>
      </c>
      <c r="C15" s="16">
        <v>288149.81</v>
      </c>
      <c r="D15" s="16">
        <v>110734.24</v>
      </c>
      <c r="E15" s="16">
        <v>66596.710000000006</v>
      </c>
      <c r="F15" s="16">
        <v>951.36</v>
      </c>
      <c r="G15" s="16">
        <v>466432.13</v>
      </c>
    </row>
    <row r="16" spans="1:8">
      <c r="B16" s="15" t="s">
        <v>92</v>
      </c>
      <c r="C16" s="16">
        <v>68915.960000000006</v>
      </c>
      <c r="D16" s="16">
        <v>59952.22</v>
      </c>
      <c r="E16" s="16">
        <v>1895.02</v>
      </c>
      <c r="F16" s="16">
        <v>497.44</v>
      </c>
      <c r="G16" s="16">
        <v>131260.64000000001</v>
      </c>
    </row>
    <row r="17" spans="1:7">
      <c r="B17" s="15" t="s">
        <v>11</v>
      </c>
      <c r="C17" s="16">
        <v>1365425.3</v>
      </c>
      <c r="D17" s="16">
        <v>593267.18000000005</v>
      </c>
      <c r="E17" s="16">
        <v>129678.6</v>
      </c>
      <c r="F17" s="16">
        <v>12613.93</v>
      </c>
      <c r="G17" s="16">
        <v>2100985.0099999998</v>
      </c>
    </row>
    <row r="19" spans="1:7">
      <c r="A19" s="14" t="s">
        <v>95</v>
      </c>
    </row>
    <row r="21" spans="1:7">
      <c r="C21" s="16" t="s">
        <v>39</v>
      </c>
      <c r="D21" s="16" t="s">
        <v>40</v>
      </c>
      <c r="E21" s="16" t="s">
        <v>41</v>
      </c>
      <c r="F21" s="16" t="s">
        <v>42</v>
      </c>
    </row>
    <row r="22" spans="1:7">
      <c r="B22" s="15" t="s">
        <v>84</v>
      </c>
      <c r="C22" s="18">
        <f>C8/$G8</f>
        <v>0.6141941675434347</v>
      </c>
      <c r="D22" s="18">
        <f>D8/$G8</f>
        <v>0.3477902113458245</v>
      </c>
      <c r="E22" s="18">
        <f>E8/$G8</f>
        <v>3.6025856897650393E-2</v>
      </c>
      <c r="F22" s="18">
        <f>F8/$G8</f>
        <v>1.9897841676028991E-3</v>
      </c>
      <c r="G22" s="19"/>
    </row>
    <row r="23" spans="1:7" s="16" customFormat="1">
      <c r="A23" s="15"/>
      <c r="B23" s="15" t="s">
        <v>85</v>
      </c>
      <c r="C23" s="18">
        <f t="shared" ref="C23:F23" si="0">C9/$G9</f>
        <v>0.28101965295814929</v>
      </c>
      <c r="D23" s="18">
        <f t="shared" si="0"/>
        <v>0.63209827153119302</v>
      </c>
      <c r="E23" s="18">
        <f t="shared" si="0"/>
        <v>8.2830307743149506E-2</v>
      </c>
      <c r="F23" s="18">
        <f t="shared" si="0"/>
        <v>4.0517677675081434E-3</v>
      </c>
      <c r="G23" s="19"/>
    </row>
    <row r="24" spans="1:7" s="16" customFormat="1">
      <c r="A24" s="15"/>
      <c r="B24" s="15" t="s">
        <v>86</v>
      </c>
      <c r="C24" s="18">
        <f t="shared" ref="C24:F24" si="1">C10/$G10</f>
        <v>0.75443187539235557</v>
      </c>
      <c r="D24" s="18">
        <f t="shared" si="1"/>
        <v>0.17093725432692278</v>
      </c>
      <c r="E24" s="18">
        <f t="shared" si="1"/>
        <v>1.1218144934174652E-2</v>
      </c>
      <c r="F24" s="18">
        <f t="shared" si="1"/>
        <v>6.3412586290414144E-2</v>
      </c>
      <c r="G24" s="19"/>
    </row>
    <row r="25" spans="1:7">
      <c r="B25" s="15" t="s">
        <v>87</v>
      </c>
      <c r="C25" s="18">
        <f t="shared" ref="C25:F25" si="2">C11/$G11</f>
        <v>0.74829996342435334</v>
      </c>
      <c r="D25" s="18">
        <f t="shared" si="2"/>
        <v>0.19136978658126766</v>
      </c>
      <c r="E25" s="18">
        <f t="shared" si="2"/>
        <v>6.0172864325763756E-2</v>
      </c>
      <c r="F25" s="18">
        <f t="shared" si="2"/>
        <v>1.5738566861533729E-4</v>
      </c>
      <c r="G25" s="19"/>
    </row>
    <row r="26" spans="1:7" s="16" customFormat="1">
      <c r="A26" s="15"/>
      <c r="B26" s="15" t="s">
        <v>88</v>
      </c>
      <c r="C26" s="18">
        <f t="shared" ref="C26:F26" si="3">C12/$G12</f>
        <v>0.91070152966146201</v>
      </c>
      <c r="D26" s="18">
        <f t="shared" si="3"/>
        <v>6.3649278826493794E-2</v>
      </c>
      <c r="E26" s="18">
        <f t="shared" si="3"/>
        <v>2.5221102873007616E-2</v>
      </c>
      <c r="F26" s="18">
        <f t="shared" si="3"/>
        <v>4.2808863903653649E-4</v>
      </c>
      <c r="G26" s="19"/>
    </row>
    <row r="27" spans="1:7" s="16" customFormat="1">
      <c r="A27" s="15"/>
      <c r="B27" s="15" t="s">
        <v>89</v>
      </c>
      <c r="C27" s="18">
        <f t="shared" ref="C27:F27" si="4">C13/$G13</f>
        <v>0.76744665301788551</v>
      </c>
      <c r="D27" s="18">
        <f t="shared" si="4"/>
        <v>0.20561559961229661</v>
      </c>
      <c r="E27" s="18">
        <f t="shared" si="4"/>
        <v>2.6840706791941751E-2</v>
      </c>
      <c r="F27" s="18">
        <f t="shared" si="4"/>
        <v>9.7088381116496302E-5</v>
      </c>
      <c r="G27" s="19"/>
    </row>
    <row r="28" spans="1:7">
      <c r="B28" s="15" t="s">
        <v>90</v>
      </c>
      <c r="C28" s="18">
        <f t="shared" ref="C28:F28" si="5">C14/$G14</f>
        <v>0.61706007180781275</v>
      </c>
      <c r="D28" s="18">
        <f t="shared" si="5"/>
        <v>0.33087697265717175</v>
      </c>
      <c r="E28" s="18">
        <f t="shared" si="5"/>
        <v>4.9010448013549084E-2</v>
      </c>
      <c r="F28" s="18">
        <f t="shared" si="5"/>
        <v>3.0525075214663747E-3</v>
      </c>
      <c r="G28" s="19"/>
    </row>
    <row r="29" spans="1:7" s="16" customFormat="1">
      <c r="A29" s="15"/>
      <c r="B29" s="15" t="s">
        <v>91</v>
      </c>
      <c r="C29" s="18">
        <f t="shared" ref="C29:F29" si="6">C15/$G15</f>
        <v>0.61777435872610231</v>
      </c>
      <c r="D29" s="18">
        <f t="shared" si="6"/>
        <v>0.23740697280009421</v>
      </c>
      <c r="E29" s="18">
        <f t="shared" si="6"/>
        <v>0.14277899337680705</v>
      </c>
      <c r="F29" s="18">
        <f t="shared" si="6"/>
        <v>2.0396536576500423E-3</v>
      </c>
      <c r="G29" s="19"/>
    </row>
    <row r="30" spans="1:7" s="16" customFormat="1">
      <c r="A30" s="15"/>
      <c r="B30" s="15" t="s">
        <v>92</v>
      </c>
      <c r="C30" s="18">
        <f t="shared" ref="C30:F30" si="7">C16/$G16</f>
        <v>0.52503141840539558</v>
      </c>
      <c r="D30" s="18">
        <f t="shared" si="7"/>
        <v>0.45674179251297264</v>
      </c>
      <c r="E30" s="18">
        <f t="shared" si="7"/>
        <v>1.4437077253318283E-2</v>
      </c>
      <c r="F30" s="18">
        <f t="shared" si="7"/>
        <v>3.7897118283134984E-3</v>
      </c>
      <c r="G30" s="19"/>
    </row>
    <row r="31" spans="1:7" s="16" customFormat="1">
      <c r="A31" s="15"/>
      <c r="B31" s="15" t="s">
        <v>11</v>
      </c>
      <c r="C31" s="18">
        <f t="shared" ref="C31:F31" si="8">C17/$G17</f>
        <v>0.64989768775170853</v>
      </c>
      <c r="D31" s="18">
        <f t="shared" si="8"/>
        <v>0.28237573194298998</v>
      </c>
      <c r="E31" s="18">
        <f t="shared" si="8"/>
        <v>6.1722763076734195E-2</v>
      </c>
      <c r="F31" s="18">
        <f t="shared" si="8"/>
        <v>6.0038172285674712E-3</v>
      </c>
      <c r="G31" s="19"/>
    </row>
    <row r="33" spans="1:7" s="16" customFormat="1">
      <c r="A33" s="14" t="s">
        <v>26</v>
      </c>
      <c r="B33" s="15"/>
    </row>
    <row r="35" spans="1:7" s="16" customFormat="1">
      <c r="A35" s="15"/>
      <c r="B35" s="15"/>
      <c r="C35" s="16" t="s">
        <v>39</v>
      </c>
      <c r="D35" s="16" t="s">
        <v>40</v>
      </c>
      <c r="E35" s="16" t="s">
        <v>41</v>
      </c>
      <c r="F35" s="16" t="s">
        <v>42</v>
      </c>
      <c r="G35" s="16" t="s">
        <v>11</v>
      </c>
    </row>
    <row r="36" spans="1:7" s="16" customFormat="1">
      <c r="A36" s="15"/>
      <c r="B36" s="15" t="s">
        <v>84</v>
      </c>
      <c r="C36" s="16">
        <v>21943</v>
      </c>
      <c r="D36" s="16">
        <v>6461</v>
      </c>
      <c r="E36" s="16">
        <v>9532</v>
      </c>
      <c r="F36" s="16">
        <v>64</v>
      </c>
      <c r="G36" s="16">
        <v>38000</v>
      </c>
    </row>
    <row r="37" spans="1:7" s="16" customFormat="1">
      <c r="A37" s="15"/>
      <c r="B37" s="15" t="s">
        <v>85</v>
      </c>
      <c r="C37" s="16">
        <v>2356</v>
      </c>
      <c r="D37" s="16">
        <v>4111</v>
      </c>
      <c r="E37" s="16">
        <v>9728</v>
      </c>
      <c r="F37" s="16">
        <v>62</v>
      </c>
      <c r="G37" s="16">
        <v>16257</v>
      </c>
    </row>
    <row r="38" spans="1:7" s="16" customFormat="1">
      <c r="A38" s="15"/>
      <c r="B38" s="15" t="s">
        <v>86</v>
      </c>
      <c r="C38" s="16">
        <v>5004</v>
      </c>
      <c r="D38" s="16">
        <v>574</v>
      </c>
      <c r="E38" s="16">
        <v>883</v>
      </c>
      <c r="F38" s="16">
        <v>102</v>
      </c>
      <c r="G38" s="16">
        <v>6563</v>
      </c>
    </row>
    <row r="39" spans="1:7" s="16" customFormat="1">
      <c r="A39" s="15"/>
      <c r="B39" s="15" t="s">
        <v>87</v>
      </c>
      <c r="C39" s="16">
        <v>22081</v>
      </c>
      <c r="D39" s="16">
        <v>3562</v>
      </c>
      <c r="E39" s="16">
        <v>15831</v>
      </c>
      <c r="F39" s="16">
        <v>13</v>
      </c>
      <c r="G39" s="16">
        <v>41487</v>
      </c>
    </row>
    <row r="40" spans="1:7" s="16" customFormat="1">
      <c r="A40" s="15"/>
      <c r="B40" s="15" t="s">
        <v>88</v>
      </c>
      <c r="C40" s="16">
        <v>9052</v>
      </c>
      <c r="D40" s="16">
        <v>368</v>
      </c>
      <c r="E40" s="16">
        <v>2760</v>
      </c>
      <c r="F40" s="16">
        <v>4</v>
      </c>
      <c r="G40" s="16">
        <v>12184</v>
      </c>
    </row>
    <row r="41" spans="1:7" s="16" customFormat="1">
      <c r="A41" s="15"/>
      <c r="B41" s="15" t="s">
        <v>89</v>
      </c>
      <c r="C41" s="16">
        <v>8827</v>
      </c>
      <c r="D41" s="16">
        <v>1418</v>
      </c>
      <c r="E41" s="16">
        <v>4359</v>
      </c>
      <c r="F41" s="16">
        <v>6</v>
      </c>
      <c r="G41" s="16">
        <v>14610</v>
      </c>
    </row>
    <row r="42" spans="1:7" s="16" customFormat="1">
      <c r="A42" s="15"/>
      <c r="B42" s="15" t="s">
        <v>90</v>
      </c>
      <c r="C42" s="16">
        <v>6952</v>
      </c>
      <c r="D42" s="16">
        <v>1760</v>
      </c>
      <c r="E42" s="16">
        <v>5778</v>
      </c>
      <c r="F42" s="16">
        <v>19</v>
      </c>
      <c r="G42" s="16">
        <v>14509</v>
      </c>
    </row>
    <row r="43" spans="1:7" s="16" customFormat="1">
      <c r="A43" s="15"/>
      <c r="B43" s="15" t="s">
        <v>91</v>
      </c>
      <c r="C43" s="16">
        <v>18749</v>
      </c>
      <c r="D43" s="16">
        <v>3944</v>
      </c>
      <c r="E43" s="16">
        <v>22290</v>
      </c>
      <c r="F43" s="16">
        <v>82</v>
      </c>
      <c r="G43" s="16">
        <v>45065</v>
      </c>
    </row>
    <row r="44" spans="1:7" s="16" customFormat="1">
      <c r="A44" s="15"/>
      <c r="B44" s="15" t="s">
        <v>92</v>
      </c>
      <c r="C44" s="16">
        <v>1669</v>
      </c>
      <c r="D44" s="16">
        <v>687</v>
      </c>
      <c r="E44" s="16">
        <v>700</v>
      </c>
      <c r="F44" s="16">
        <v>17</v>
      </c>
      <c r="G44" s="16">
        <v>3073</v>
      </c>
    </row>
    <row r="45" spans="1:7" s="16" customFormat="1">
      <c r="A45" s="15"/>
      <c r="B45" s="15" t="s">
        <v>11</v>
      </c>
      <c r="C45" s="16">
        <v>96633</v>
      </c>
      <c r="D45" s="16">
        <v>22885</v>
      </c>
      <c r="E45" s="16">
        <v>71861</v>
      </c>
      <c r="F45" s="16">
        <v>369</v>
      </c>
      <c r="G45" s="16">
        <v>191748</v>
      </c>
    </row>
    <row r="47" spans="1:7" s="16" customFormat="1">
      <c r="A47" s="14" t="s">
        <v>37</v>
      </c>
      <c r="B47" s="15"/>
    </row>
    <row r="49" spans="1:8" s="16" customFormat="1">
      <c r="A49" s="15"/>
      <c r="B49" s="15"/>
      <c r="C49" s="16" t="s">
        <v>39</v>
      </c>
      <c r="D49" s="16" t="s">
        <v>40</v>
      </c>
      <c r="E49" s="16" t="s">
        <v>41</v>
      </c>
      <c r="F49" s="16" t="s">
        <v>42</v>
      </c>
    </row>
    <row r="50" spans="1:8" s="16" customFormat="1">
      <c r="A50" s="15"/>
      <c r="B50" s="15" t="s">
        <v>84</v>
      </c>
      <c r="C50" s="20">
        <f>(1.645*1.14)*SQRT((C22*(1-C22))/$G36)*100</f>
        <v>0.46829141245364359</v>
      </c>
      <c r="D50" s="20">
        <f>(1.645*1.14)*SQRT((D22*(1-D22))/$G36)*100</f>
        <v>0.45817489486070812</v>
      </c>
      <c r="E50" s="20">
        <f>(1.645*1.14)*SQRT((E22*(1-E22))/$G36)*100</f>
        <v>0.17927461872889114</v>
      </c>
      <c r="F50" s="20">
        <f>(1.645*1.14)*SQRT((F22*(1-F22))/$G36)*100</f>
        <v>4.2869600286759069E-2</v>
      </c>
      <c r="G50" s="20"/>
    </row>
    <row r="51" spans="1:8">
      <c r="B51" s="15" t="s">
        <v>85</v>
      </c>
      <c r="C51" s="20">
        <f t="shared" ref="C51:F51" si="9">(1.645*1.14)*SQRT((C23*(1-C23))/$G37)*100</f>
        <v>0.66111560285812931</v>
      </c>
      <c r="D51" s="20">
        <f t="shared" si="9"/>
        <v>0.70926538695634345</v>
      </c>
      <c r="E51" s="20">
        <f t="shared" si="9"/>
        <v>0.40538720366708297</v>
      </c>
      <c r="F51" s="20">
        <f t="shared" si="9"/>
        <v>9.3431044909867478E-2</v>
      </c>
      <c r="G51" s="20"/>
    </row>
    <row r="52" spans="1:8">
      <c r="B52" s="15" t="s">
        <v>86</v>
      </c>
      <c r="C52" s="20">
        <f t="shared" ref="C52:F52" si="10">(1.645*1.14)*SQRT((C24*(1-C24))/$G38)*100</f>
        <v>0.9963583459163674</v>
      </c>
      <c r="D52" s="20">
        <f t="shared" si="10"/>
        <v>0.87142820743356475</v>
      </c>
      <c r="E52" s="20">
        <f t="shared" si="10"/>
        <v>0.24379810123465046</v>
      </c>
      <c r="F52" s="20">
        <f t="shared" si="10"/>
        <v>0.56413291938582188</v>
      </c>
      <c r="G52" s="20"/>
    </row>
    <row r="53" spans="1:8" s="16" customFormat="1">
      <c r="A53" s="15"/>
      <c r="B53" s="15" t="s">
        <v>87</v>
      </c>
      <c r="C53" s="20">
        <f t="shared" ref="C53:F53" si="11">(1.645*1.14)*SQRT((C25*(1-C25))/$G39)*100</f>
        <v>0.39957125644834118</v>
      </c>
      <c r="D53" s="20">
        <f t="shared" si="11"/>
        <v>0.36218161945126554</v>
      </c>
      <c r="E53" s="20">
        <f t="shared" si="11"/>
        <v>0.21894703617209352</v>
      </c>
      <c r="F53" s="20">
        <f t="shared" si="11"/>
        <v>1.1549499146320846E-2</v>
      </c>
      <c r="G53" s="20"/>
    </row>
    <row r="54" spans="1:8">
      <c r="B54" s="15" t="s">
        <v>88</v>
      </c>
      <c r="C54" s="20">
        <f t="shared" ref="C54:F54" si="12">(1.645*1.14)*SQRT((C26*(1-C26))/$G40)*100</f>
        <v>0.48449115322755565</v>
      </c>
      <c r="D54" s="20">
        <f t="shared" si="12"/>
        <v>0.41475518763231339</v>
      </c>
      <c r="E54" s="20">
        <f t="shared" si="12"/>
        <v>0.26638569817990199</v>
      </c>
      <c r="F54" s="20">
        <f t="shared" si="12"/>
        <v>3.5143877904660989E-2</v>
      </c>
      <c r="G54" s="20"/>
    </row>
    <row r="55" spans="1:8">
      <c r="B55" s="15" t="s">
        <v>89</v>
      </c>
      <c r="C55" s="20">
        <f t="shared" ref="C55:F55" si="13">(1.645*1.14)*SQRT((C27*(1-C27))/$G41)*100</f>
        <v>0.65543713130342629</v>
      </c>
      <c r="D55" s="20">
        <f t="shared" si="13"/>
        <v>0.62703102443925485</v>
      </c>
      <c r="E55" s="20">
        <f t="shared" si="13"/>
        <v>0.25074633084468145</v>
      </c>
      <c r="F55" s="20">
        <f t="shared" si="13"/>
        <v>1.5286504621630359E-2</v>
      </c>
      <c r="G55" s="20"/>
    </row>
    <row r="56" spans="1:8" s="16" customFormat="1">
      <c r="A56" s="15"/>
      <c r="B56" s="15" t="s">
        <v>90</v>
      </c>
      <c r="C56" s="20">
        <f t="shared" ref="C56:F56" si="14">(1.645*1.14)*SQRT((C28*(1-C28))/$G42)*100</f>
        <v>0.75679989251223889</v>
      </c>
      <c r="D56" s="20">
        <f t="shared" si="14"/>
        <v>0.73255168738628118</v>
      </c>
      <c r="E56" s="20">
        <f t="shared" si="14"/>
        <v>0.33611215805497513</v>
      </c>
      <c r="F56" s="20">
        <f t="shared" si="14"/>
        <v>8.5884843243763234E-2</v>
      </c>
      <c r="G56" s="20"/>
    </row>
    <row r="57" spans="1:8">
      <c r="B57" s="15" t="s">
        <v>91</v>
      </c>
      <c r="C57" s="20">
        <f t="shared" ref="C57:F57" si="15">(1.645*1.14)*SQRT((C29*(1-C29))/$G43)*100</f>
        <v>0.42926542930785994</v>
      </c>
      <c r="D57" s="20">
        <f t="shared" si="15"/>
        <v>0.37587567071386341</v>
      </c>
      <c r="E57" s="20">
        <f t="shared" si="15"/>
        <v>0.30905062509985404</v>
      </c>
      <c r="F57" s="20">
        <f t="shared" si="15"/>
        <v>3.9855285335967598E-2</v>
      </c>
      <c r="G57" s="20"/>
    </row>
    <row r="58" spans="1:8">
      <c r="B58" s="15" t="s">
        <v>92</v>
      </c>
      <c r="C58" s="20">
        <f t="shared" ref="C58:F58" si="16">(1.645*1.14)*SQRT((C30*(1-C30))/$G44)*100</f>
        <v>1.6893302593962427</v>
      </c>
      <c r="D58" s="20">
        <f t="shared" si="16"/>
        <v>1.685108998121464</v>
      </c>
      <c r="E58" s="20">
        <f t="shared" si="16"/>
        <v>0.40352578598223421</v>
      </c>
      <c r="F58" s="20">
        <f t="shared" si="16"/>
        <v>0.20785863854558251</v>
      </c>
      <c r="G58" s="20"/>
    </row>
    <row r="59" spans="1:8">
      <c r="B59" s="15" t="s">
        <v>11</v>
      </c>
      <c r="C59" s="20">
        <f t="shared" ref="C59:F59" si="17">(1.645*1.14)*SQRT((C31*(1-C31))/$G45)*100</f>
        <v>0.20427974998741988</v>
      </c>
      <c r="D59" s="20">
        <f t="shared" si="17"/>
        <v>0.19278248562499159</v>
      </c>
      <c r="E59" s="20">
        <f t="shared" si="17"/>
        <v>0.10306082201029637</v>
      </c>
      <c r="F59" s="20">
        <f t="shared" si="17"/>
        <v>3.3083497965900412E-2</v>
      </c>
      <c r="G59" s="20"/>
    </row>
    <row r="61" spans="1:8" s="9" customFormat="1">
      <c r="C61" s="10"/>
      <c r="D61" s="10"/>
      <c r="E61" s="10"/>
      <c r="F61" s="10"/>
      <c r="G61" s="10"/>
      <c r="H61" s="10"/>
    </row>
    <row r="62" spans="1:8" s="11" customFormat="1">
      <c r="C62" s="12"/>
      <c r="D62" s="12"/>
      <c r="E62" s="12"/>
      <c r="F62" s="12"/>
      <c r="G62" s="12"/>
      <c r="H62" s="12"/>
    </row>
    <row r="63" spans="1:8" s="11" customFormat="1">
      <c r="A63" s="13">
        <v>2010</v>
      </c>
      <c r="C63" s="12"/>
      <c r="D63" s="12"/>
      <c r="E63" s="12"/>
      <c r="F63" s="12"/>
      <c r="G63" s="12"/>
      <c r="H63" s="12"/>
    </row>
    <row r="65" spans="1:7">
      <c r="A65" s="14" t="s">
        <v>93</v>
      </c>
    </row>
    <row r="67" spans="1:7">
      <c r="C67" s="16" t="s">
        <v>39</v>
      </c>
      <c r="D67" s="16" t="s">
        <v>40</v>
      </c>
      <c r="E67" s="16" t="s">
        <v>41</v>
      </c>
      <c r="F67" s="16" t="s">
        <v>42</v>
      </c>
      <c r="G67" s="16" t="s">
        <v>11</v>
      </c>
    </row>
    <row r="68" spans="1:7">
      <c r="B68" s="15" t="s">
        <v>84</v>
      </c>
      <c r="C68" s="16">
        <v>365770.75</v>
      </c>
      <c r="D68" s="16">
        <v>177422.46</v>
      </c>
      <c r="E68" s="16">
        <v>18802.27</v>
      </c>
      <c r="F68" s="16">
        <v>5549.52</v>
      </c>
      <c r="G68" s="16">
        <v>567544.99</v>
      </c>
    </row>
    <row r="69" spans="1:7">
      <c r="B69" s="15" t="s">
        <v>85</v>
      </c>
      <c r="C69" s="16">
        <v>34691.9</v>
      </c>
      <c r="D69" s="16">
        <v>78428.479999999996</v>
      </c>
      <c r="E69" s="16">
        <v>12417.27</v>
      </c>
      <c r="F69" s="16">
        <v>67.22</v>
      </c>
      <c r="G69" s="16">
        <v>125604.86</v>
      </c>
    </row>
    <row r="70" spans="1:7">
      <c r="B70" s="15" t="s">
        <v>86</v>
      </c>
      <c r="C70" s="16">
        <v>114431.11</v>
      </c>
      <c r="D70" s="16">
        <v>38880.639999999999</v>
      </c>
      <c r="E70" s="16">
        <v>2321.23</v>
      </c>
      <c r="F70" s="16">
        <v>18486.77</v>
      </c>
      <c r="G70" s="16">
        <v>174119.76</v>
      </c>
    </row>
    <row r="71" spans="1:7">
      <c r="B71" s="15" t="s">
        <v>87</v>
      </c>
      <c r="C71" s="16">
        <v>224983.49</v>
      </c>
      <c r="D71" s="16">
        <v>72075.070000000007</v>
      </c>
      <c r="E71" s="16">
        <v>19512.189999999999</v>
      </c>
      <c r="F71" s="16">
        <v>20854.63</v>
      </c>
      <c r="G71" s="16">
        <v>337425.39</v>
      </c>
    </row>
    <row r="72" spans="1:7">
      <c r="B72" s="15" t="s">
        <v>88</v>
      </c>
      <c r="C72" s="16">
        <v>103923.01</v>
      </c>
      <c r="D72" s="16">
        <v>9033.6299999999992</v>
      </c>
      <c r="E72" s="16">
        <v>2524.42</v>
      </c>
      <c r="F72" s="16" t="s">
        <v>94</v>
      </c>
      <c r="G72" s="16">
        <v>115481.06</v>
      </c>
    </row>
    <row r="73" spans="1:7">
      <c r="B73" s="15" t="s">
        <v>89</v>
      </c>
      <c r="C73" s="16">
        <v>24813.33</v>
      </c>
      <c r="D73" s="16">
        <v>5357.17</v>
      </c>
      <c r="E73" s="16">
        <v>683.89</v>
      </c>
      <c r="F73" s="16" t="s">
        <v>94</v>
      </c>
      <c r="G73" s="16">
        <v>30854.38</v>
      </c>
    </row>
    <row r="74" spans="1:7">
      <c r="B74" s="15" t="s">
        <v>90</v>
      </c>
      <c r="C74" s="16">
        <v>15059.32</v>
      </c>
      <c r="D74" s="16">
        <v>4218.7700000000004</v>
      </c>
      <c r="E74" s="16">
        <v>1425.15</v>
      </c>
      <c r="F74" s="16">
        <v>1.01</v>
      </c>
      <c r="G74" s="16">
        <v>20704.25</v>
      </c>
    </row>
    <row r="75" spans="1:7">
      <c r="B75" s="15" t="s">
        <v>91</v>
      </c>
      <c r="C75" s="16">
        <v>608229.55000000005</v>
      </c>
      <c r="D75" s="16">
        <v>245374.77</v>
      </c>
      <c r="E75" s="16">
        <v>86608.17</v>
      </c>
      <c r="F75" s="16">
        <v>25901.46</v>
      </c>
      <c r="G75" s="16">
        <v>966113.95</v>
      </c>
    </row>
    <row r="76" spans="1:7">
      <c r="B76" s="15" t="s">
        <v>92</v>
      </c>
      <c r="C76" s="16">
        <v>21901.01</v>
      </c>
      <c r="D76" s="16">
        <v>22746.54</v>
      </c>
      <c r="E76" s="16">
        <v>1434.5</v>
      </c>
      <c r="F76" s="16">
        <v>12300.28</v>
      </c>
      <c r="G76" s="16">
        <v>58382.34</v>
      </c>
    </row>
    <row r="77" spans="1:7">
      <c r="B77" s="15" t="s">
        <v>11</v>
      </c>
      <c r="C77" s="16">
        <v>1513803.48</v>
      </c>
      <c r="D77" s="16">
        <v>653537.52</v>
      </c>
      <c r="E77" s="16">
        <v>145729.1</v>
      </c>
      <c r="F77" s="16">
        <v>83160.88</v>
      </c>
      <c r="G77" s="16">
        <v>2396230.98</v>
      </c>
    </row>
    <row r="79" spans="1:7">
      <c r="A79" s="14" t="s">
        <v>95</v>
      </c>
    </row>
    <row r="81" spans="1:7">
      <c r="C81" s="16" t="s">
        <v>39</v>
      </c>
      <c r="D81" s="16" t="s">
        <v>40</v>
      </c>
      <c r="E81" s="16" t="s">
        <v>41</v>
      </c>
      <c r="F81" s="16" t="s">
        <v>42</v>
      </c>
    </row>
    <row r="82" spans="1:7">
      <c r="B82" s="15" t="s">
        <v>84</v>
      </c>
      <c r="C82" s="18">
        <f>C68/$G68</f>
        <v>0.64447886325276171</v>
      </c>
      <c r="D82" s="18">
        <f>D68/$G68</f>
        <v>0.31261391277544359</v>
      </c>
      <c r="E82" s="18">
        <f>E68/$G68</f>
        <v>3.3129126908511698E-2</v>
      </c>
      <c r="F82" s="18">
        <f>F68/$G68</f>
        <v>9.7781146830315611E-3</v>
      </c>
      <c r="G82" s="19"/>
    </row>
    <row r="83" spans="1:7" s="16" customFormat="1">
      <c r="A83" s="15"/>
      <c r="B83" s="15" t="s">
        <v>85</v>
      </c>
      <c r="C83" s="18">
        <f t="shared" ref="C83:F83" si="18">C69/$G69</f>
        <v>0.27619870759777926</v>
      </c>
      <c r="D83" s="18">
        <f t="shared" si="18"/>
        <v>0.62440641229965144</v>
      </c>
      <c r="E83" s="18">
        <f t="shared" si="18"/>
        <v>9.8859789342546148E-2</v>
      </c>
      <c r="F83" s="18">
        <f t="shared" si="18"/>
        <v>5.3517037477689958E-4</v>
      </c>
      <c r="G83" s="19"/>
    </row>
    <row r="84" spans="1:7" s="16" customFormat="1">
      <c r="A84" s="15"/>
      <c r="B84" s="15" t="s">
        <v>86</v>
      </c>
      <c r="C84" s="18">
        <f t="shared" ref="C84:F84" si="19">C70/$G70</f>
        <v>0.65719772414113131</v>
      </c>
      <c r="D84" s="18">
        <f t="shared" si="19"/>
        <v>0.22329826321837337</v>
      </c>
      <c r="E84" s="18">
        <f t="shared" si="19"/>
        <v>1.3331226737275539E-2</v>
      </c>
      <c r="F84" s="18">
        <f t="shared" si="19"/>
        <v>0.10617272847148422</v>
      </c>
      <c r="G84" s="19"/>
    </row>
    <row r="85" spans="1:7">
      <c r="B85" s="15" t="s">
        <v>87</v>
      </c>
      <c r="C85" s="18">
        <f t="shared" ref="C85:F85" si="20">C71/$G71</f>
        <v>0.66676514769679895</v>
      </c>
      <c r="D85" s="18">
        <f t="shared" si="20"/>
        <v>0.21360298346250708</v>
      </c>
      <c r="E85" s="18">
        <f t="shared" si="20"/>
        <v>5.7826679847654612E-2</v>
      </c>
      <c r="F85" s="18">
        <f t="shared" si="20"/>
        <v>6.1805159356858118E-2</v>
      </c>
      <c r="G85" s="19"/>
    </row>
    <row r="86" spans="1:7" s="16" customFormat="1">
      <c r="A86" s="15"/>
      <c r="B86" s="15" t="s">
        <v>88</v>
      </c>
      <c r="C86" s="18">
        <f t="shared" ref="C86:E86" si="21">C72/$G72</f>
        <v>0.89991389064146099</v>
      </c>
      <c r="D86" s="18">
        <f t="shared" si="21"/>
        <v>7.8226074474896573E-2</v>
      </c>
      <c r="E86" s="18">
        <f t="shared" si="21"/>
        <v>2.1860034883642392E-2</v>
      </c>
      <c r="F86" s="18" t="s">
        <v>52</v>
      </c>
      <c r="G86" s="19"/>
    </row>
    <row r="87" spans="1:7" s="16" customFormat="1">
      <c r="A87" s="15"/>
      <c r="B87" s="15" t="s">
        <v>89</v>
      </c>
      <c r="C87" s="18">
        <f t="shared" ref="C87:E87" si="22">C73/$G73</f>
        <v>0.80420770081913817</v>
      </c>
      <c r="D87" s="18">
        <f t="shared" si="22"/>
        <v>0.17362753683593707</v>
      </c>
      <c r="E87" s="18">
        <f t="shared" si="22"/>
        <v>2.2165086448018075E-2</v>
      </c>
      <c r="F87" s="18" t="s">
        <v>52</v>
      </c>
      <c r="G87" s="19"/>
    </row>
    <row r="88" spans="1:7">
      <c r="B88" s="15" t="s">
        <v>90</v>
      </c>
      <c r="C88" s="18">
        <f t="shared" ref="C88:F88" si="23">C74/$G74</f>
        <v>0.72735404566695239</v>
      </c>
      <c r="D88" s="18">
        <f t="shared" si="23"/>
        <v>0.20376347851286575</v>
      </c>
      <c r="E88" s="18">
        <f t="shared" si="23"/>
        <v>6.8833693565330797E-2</v>
      </c>
      <c r="F88" s="18">
        <f t="shared" si="23"/>
        <v>4.878225485105715E-5</v>
      </c>
      <c r="G88" s="19"/>
    </row>
    <row r="89" spans="1:7" s="16" customFormat="1">
      <c r="A89" s="15"/>
      <c r="B89" s="15" t="s">
        <v>91</v>
      </c>
      <c r="C89" s="18">
        <f t="shared" ref="C89:F89" si="24">C75/$G75</f>
        <v>0.62956295165803167</v>
      </c>
      <c r="D89" s="18">
        <f t="shared" si="24"/>
        <v>0.25398118927896651</v>
      </c>
      <c r="E89" s="18">
        <f t="shared" si="24"/>
        <v>8.9645915991586708E-2</v>
      </c>
      <c r="F89" s="18">
        <f t="shared" si="24"/>
        <v>2.6809943071415127E-2</v>
      </c>
      <c r="G89" s="19"/>
    </row>
    <row r="90" spans="1:7" s="16" customFormat="1">
      <c r="A90" s="15"/>
      <c r="B90" s="15" t="s">
        <v>92</v>
      </c>
      <c r="C90" s="18">
        <f t="shared" ref="C90:F90" si="25">C76/$G76</f>
        <v>0.37513073302645972</v>
      </c>
      <c r="D90" s="18">
        <f t="shared" si="25"/>
        <v>0.38961336595963786</v>
      </c>
      <c r="E90" s="18">
        <f t="shared" si="25"/>
        <v>2.457078630284432E-2</v>
      </c>
      <c r="F90" s="18">
        <f t="shared" si="25"/>
        <v>0.21068494342638547</v>
      </c>
      <c r="G90" s="19"/>
    </row>
    <row r="91" spans="1:7" s="16" customFormat="1">
      <c r="A91" s="15"/>
      <c r="B91" s="15" t="s">
        <v>11</v>
      </c>
      <c r="C91" s="18">
        <f t="shared" ref="C91:F91" si="26">C77/$G77</f>
        <v>0.63174355587373299</v>
      </c>
      <c r="D91" s="18">
        <f t="shared" si="26"/>
        <v>0.27273561082162456</v>
      </c>
      <c r="E91" s="18">
        <f t="shared" si="26"/>
        <v>6.0815965245554084E-2</v>
      </c>
      <c r="F91" s="18">
        <f t="shared" si="26"/>
        <v>3.4704868059088366E-2</v>
      </c>
      <c r="G91" s="19"/>
    </row>
    <row r="93" spans="1:7" s="16" customFormat="1">
      <c r="A93" s="14" t="s">
        <v>26</v>
      </c>
      <c r="B93" s="15"/>
    </row>
    <row r="95" spans="1:7" s="16" customFormat="1">
      <c r="A95" s="15"/>
      <c r="B95" s="15"/>
      <c r="C95" s="16" t="s">
        <v>39</v>
      </c>
      <c r="D95" s="16" t="s">
        <v>40</v>
      </c>
      <c r="E95" s="16" t="s">
        <v>41</v>
      </c>
      <c r="F95" s="16" t="s">
        <v>42</v>
      </c>
      <c r="G95" s="16" t="s">
        <v>11</v>
      </c>
    </row>
    <row r="96" spans="1:7" s="16" customFormat="1">
      <c r="A96" s="15"/>
      <c r="B96" s="15" t="s">
        <v>84</v>
      </c>
      <c r="C96" s="16">
        <v>24653</v>
      </c>
      <c r="D96" s="16">
        <v>7319</v>
      </c>
      <c r="E96" s="16">
        <v>11555</v>
      </c>
      <c r="F96" s="16">
        <v>50</v>
      </c>
      <c r="G96" s="16">
        <v>43577</v>
      </c>
    </row>
    <row r="97" spans="1:7" s="16" customFormat="1">
      <c r="A97" s="15"/>
      <c r="B97" s="15" t="s">
        <v>85</v>
      </c>
      <c r="C97" s="16">
        <v>2113</v>
      </c>
      <c r="D97" s="16">
        <v>3684</v>
      </c>
      <c r="E97" s="16">
        <v>9053</v>
      </c>
      <c r="F97" s="16">
        <v>5</v>
      </c>
      <c r="G97" s="16">
        <v>14855</v>
      </c>
    </row>
    <row r="98" spans="1:7" s="16" customFormat="1">
      <c r="A98" s="15"/>
      <c r="B98" s="15" t="s">
        <v>86</v>
      </c>
      <c r="C98" s="16">
        <v>4267</v>
      </c>
      <c r="D98" s="16">
        <v>586</v>
      </c>
      <c r="E98" s="16">
        <v>833</v>
      </c>
      <c r="F98" s="16">
        <v>102</v>
      </c>
      <c r="G98" s="16">
        <v>5788</v>
      </c>
    </row>
    <row r="99" spans="1:7" s="16" customFormat="1">
      <c r="A99" s="15"/>
      <c r="B99" s="15" t="s">
        <v>87</v>
      </c>
      <c r="C99" s="16">
        <v>23495</v>
      </c>
      <c r="D99" s="16">
        <v>4565</v>
      </c>
      <c r="E99" s="16">
        <v>20748</v>
      </c>
      <c r="F99" s="16">
        <v>11</v>
      </c>
      <c r="G99" s="16">
        <v>48819</v>
      </c>
    </row>
    <row r="100" spans="1:7" s="16" customFormat="1">
      <c r="A100" s="15"/>
      <c r="B100" s="15" t="s">
        <v>88</v>
      </c>
      <c r="C100" s="16">
        <v>8715</v>
      </c>
      <c r="D100" s="16">
        <v>350</v>
      </c>
      <c r="E100" s="16">
        <v>2543</v>
      </c>
      <c r="F100" s="16">
        <v>0</v>
      </c>
      <c r="G100" s="16">
        <v>11608</v>
      </c>
    </row>
    <row r="101" spans="1:7" s="16" customFormat="1">
      <c r="A101" s="15"/>
      <c r="B101" s="15" t="s">
        <v>89</v>
      </c>
      <c r="C101" s="16">
        <v>1573</v>
      </c>
      <c r="D101" s="16">
        <v>272</v>
      </c>
      <c r="E101" s="16">
        <v>741</v>
      </c>
      <c r="F101" s="16">
        <v>0</v>
      </c>
      <c r="G101" s="16">
        <v>2586</v>
      </c>
    </row>
    <row r="102" spans="1:7" s="16" customFormat="1">
      <c r="A102" s="15"/>
      <c r="B102" s="15" t="s">
        <v>90</v>
      </c>
      <c r="C102" s="16">
        <v>1173</v>
      </c>
      <c r="D102" s="16">
        <v>216</v>
      </c>
      <c r="E102" s="16">
        <v>1380</v>
      </c>
      <c r="F102" s="16">
        <v>1</v>
      </c>
      <c r="G102" s="16">
        <v>2770</v>
      </c>
    </row>
    <row r="103" spans="1:7" s="16" customFormat="1">
      <c r="A103" s="15"/>
      <c r="B103" s="15" t="s">
        <v>91</v>
      </c>
      <c r="C103" s="16">
        <v>33468</v>
      </c>
      <c r="D103" s="16">
        <v>7573</v>
      </c>
      <c r="E103" s="16">
        <v>35024</v>
      </c>
      <c r="F103" s="16">
        <v>22</v>
      </c>
      <c r="G103" s="16">
        <v>76087</v>
      </c>
    </row>
    <row r="104" spans="1:7" s="16" customFormat="1">
      <c r="A104" s="15"/>
      <c r="B104" s="15" t="s">
        <v>92</v>
      </c>
      <c r="C104" s="16">
        <v>1148</v>
      </c>
      <c r="D104" s="16">
        <v>252</v>
      </c>
      <c r="E104" s="16">
        <v>893</v>
      </c>
      <c r="F104" s="16">
        <v>9</v>
      </c>
      <c r="G104" s="16">
        <v>2302</v>
      </c>
    </row>
    <row r="105" spans="1:7" s="16" customFormat="1">
      <c r="A105" s="15"/>
      <c r="B105" s="15" t="s">
        <v>11</v>
      </c>
      <c r="C105" s="16">
        <v>100605</v>
      </c>
      <c r="D105" s="16">
        <v>24817</v>
      </c>
      <c r="E105" s="16">
        <v>82770</v>
      </c>
      <c r="F105" s="16">
        <v>200</v>
      </c>
      <c r="G105" s="16">
        <v>208392</v>
      </c>
    </row>
    <row r="107" spans="1:7" s="16" customFormat="1">
      <c r="A107" s="14" t="s">
        <v>37</v>
      </c>
      <c r="B107" s="15"/>
    </row>
    <row r="109" spans="1:7" s="16" customFormat="1">
      <c r="A109" s="15"/>
      <c r="B109" s="15"/>
      <c r="C109" s="16" t="s">
        <v>39</v>
      </c>
      <c r="D109" s="16" t="s">
        <v>40</v>
      </c>
      <c r="E109" s="16" t="s">
        <v>41</v>
      </c>
      <c r="F109" s="16" t="s">
        <v>42</v>
      </c>
    </row>
    <row r="110" spans="1:7" s="16" customFormat="1">
      <c r="A110" s="15"/>
      <c r="B110" s="15" t="s">
        <v>84</v>
      </c>
      <c r="C110" s="20">
        <f>(1.645*1.14)*SQRT((C82*(1-C82))/$G96)*100</f>
        <v>0.43001058044605106</v>
      </c>
      <c r="D110" s="20">
        <f>(1.645*1.14)*SQRT((D82*(1-D82))/$G96)*100</f>
        <v>0.41643441119143471</v>
      </c>
      <c r="E110" s="20">
        <f>(1.645*1.14)*SQRT((E82*(1-E82))/$G96)*100</f>
        <v>0.16077974047699664</v>
      </c>
      <c r="F110" s="20">
        <f>(1.645*1.14)*SQRT((F82*(1-F82))/$G96)*100</f>
        <v>8.8396671629866502E-2</v>
      </c>
      <c r="G110" s="20"/>
    </row>
    <row r="111" spans="1:7">
      <c r="B111" s="15" t="s">
        <v>85</v>
      </c>
      <c r="C111" s="20">
        <f t="shared" ref="C111:F111" si="27">(1.645*1.14)*SQRT((C83*(1-C83))/$G97)*100</f>
        <v>0.68794690905612099</v>
      </c>
      <c r="D111" s="20">
        <f t="shared" si="27"/>
        <v>0.7451216586477748</v>
      </c>
      <c r="E111" s="20">
        <f t="shared" si="27"/>
        <v>0.45924078486458764</v>
      </c>
      <c r="F111" s="20">
        <f t="shared" si="27"/>
        <v>3.5584774319240321E-2</v>
      </c>
      <c r="G111" s="20"/>
    </row>
    <row r="112" spans="1:7">
      <c r="B112" s="15" t="s">
        <v>86</v>
      </c>
      <c r="C112" s="20">
        <f t="shared" ref="C112:F112" si="28">(1.645*1.14)*SQRT((C84*(1-C84))/$G98)*100</f>
        <v>1.1699744187053989</v>
      </c>
      <c r="D112" s="20">
        <f t="shared" si="28"/>
        <v>1.0265410080066049</v>
      </c>
      <c r="E112" s="20">
        <f t="shared" si="28"/>
        <v>0.28270093291768816</v>
      </c>
      <c r="F112" s="20">
        <f t="shared" si="28"/>
        <v>0.75934612687752967</v>
      </c>
      <c r="G112" s="20"/>
    </row>
    <row r="113" spans="1:8" s="16" customFormat="1">
      <c r="A113" s="15"/>
      <c r="B113" s="15" t="s">
        <v>87</v>
      </c>
      <c r="C113" s="20">
        <f t="shared" ref="C113:F113" si="29">(1.645*1.14)*SQRT((C85*(1-C85))/$G99)*100</f>
        <v>0.4000718255998969</v>
      </c>
      <c r="D113" s="20">
        <f t="shared" si="29"/>
        <v>0.34785712224389659</v>
      </c>
      <c r="E113" s="20">
        <f t="shared" si="29"/>
        <v>0.19810974725956915</v>
      </c>
      <c r="F113" s="20">
        <f t="shared" si="29"/>
        <v>0.20437849627109123</v>
      </c>
      <c r="G113" s="20"/>
    </row>
    <row r="114" spans="1:8">
      <c r="B114" s="15" t="s">
        <v>88</v>
      </c>
      <c r="C114" s="20">
        <f t="shared" ref="C114:E114" si="30">(1.645*1.14)*SQRT((C86*(1-C86))/$G100)*100</f>
        <v>0.52237145304674326</v>
      </c>
      <c r="D114" s="20">
        <f t="shared" si="30"/>
        <v>0.4673906626136542</v>
      </c>
      <c r="E114" s="20">
        <f t="shared" si="30"/>
        <v>0.25451769480543623</v>
      </c>
      <c r="F114" s="20" t="s">
        <v>52</v>
      </c>
      <c r="G114" s="20"/>
    </row>
    <row r="115" spans="1:8">
      <c r="B115" s="15" t="s">
        <v>89</v>
      </c>
      <c r="C115" s="20">
        <f t="shared" ref="C115:E115" si="31">(1.645*1.14)*SQRT((C87*(1-C87))/$G101)*100</f>
        <v>1.4633169737641321</v>
      </c>
      <c r="D115" s="20">
        <f t="shared" si="31"/>
        <v>1.3968626782721079</v>
      </c>
      <c r="E115" s="20">
        <f t="shared" si="31"/>
        <v>0.54290517065842725</v>
      </c>
      <c r="F115" s="20" t="s">
        <v>52</v>
      </c>
      <c r="G115" s="20"/>
    </row>
    <row r="116" spans="1:8" s="16" customFormat="1">
      <c r="A116" s="15"/>
      <c r="B116" s="15" t="s">
        <v>90</v>
      </c>
      <c r="C116" s="20">
        <f t="shared" ref="C116:F116" si="32">(1.645*1.14)*SQRT((C88*(1-C88))/$G102)*100</f>
        <v>1.5867310757547073</v>
      </c>
      <c r="D116" s="20">
        <f t="shared" si="32"/>
        <v>1.4352088012697302</v>
      </c>
      <c r="E116" s="20">
        <f t="shared" si="32"/>
        <v>0.90207995520036122</v>
      </c>
      <c r="F116" s="20">
        <f t="shared" si="32"/>
        <v>2.4885777352412035E-2</v>
      </c>
      <c r="G116" s="20"/>
    </row>
    <row r="117" spans="1:8">
      <c r="B117" s="15" t="s">
        <v>91</v>
      </c>
      <c r="C117" s="20">
        <f t="shared" ref="C117:F117" si="33">(1.645*1.14)*SQRT((C89*(1-C89))/$G103)*100</f>
        <v>0.32831619974261506</v>
      </c>
      <c r="D117" s="20">
        <f t="shared" si="33"/>
        <v>0.29593149529857932</v>
      </c>
      <c r="E117" s="20">
        <f t="shared" si="33"/>
        <v>0.19421642255996421</v>
      </c>
      <c r="F117" s="20">
        <f t="shared" si="33"/>
        <v>0.10981516050031553</v>
      </c>
      <c r="G117" s="20"/>
    </row>
    <row r="118" spans="1:8">
      <c r="B118" s="15" t="s">
        <v>92</v>
      </c>
      <c r="C118" s="20">
        <f t="shared" ref="C118:F118" si="34">(1.645*1.14)*SQRT((C90*(1-C90))/$G104)*100</f>
        <v>1.8923610454057989</v>
      </c>
      <c r="D118" s="20">
        <f t="shared" si="34"/>
        <v>1.906064203024846</v>
      </c>
      <c r="E118" s="20">
        <f t="shared" si="34"/>
        <v>0.60509769777146871</v>
      </c>
      <c r="F118" s="20">
        <f t="shared" si="34"/>
        <v>1.5938962085684774</v>
      </c>
      <c r="G118" s="20"/>
    </row>
    <row r="119" spans="1:8">
      <c r="B119" s="15" t="s">
        <v>11</v>
      </c>
      <c r="C119" s="20">
        <f t="shared" ref="C119:F119" si="35">(1.645*1.14)*SQRT((C91*(1-C91))/$G105)*100</f>
        <v>0.19814167052721082</v>
      </c>
      <c r="D119" s="20">
        <f t="shared" si="35"/>
        <v>0.1829562782382112</v>
      </c>
      <c r="E119" s="20">
        <f t="shared" si="35"/>
        <v>9.8178046163400451E-2</v>
      </c>
      <c r="F119" s="20">
        <f t="shared" si="35"/>
        <v>7.5189204337028387E-2</v>
      </c>
      <c r="G119" s="20"/>
    </row>
    <row r="121" spans="1:8" s="9" customFormat="1">
      <c r="C121" s="10"/>
      <c r="D121" s="10"/>
      <c r="E121" s="10"/>
      <c r="F121" s="10"/>
      <c r="G121" s="10"/>
      <c r="H121" s="10"/>
    </row>
    <row r="122" spans="1:8" s="11" customFormat="1">
      <c r="C122" s="12"/>
      <c r="D122" s="12"/>
      <c r="E122" s="12"/>
      <c r="F122" s="12"/>
      <c r="G122" s="12"/>
      <c r="H122" s="12"/>
    </row>
    <row r="123" spans="1:8" s="11" customFormat="1">
      <c r="A123" s="13">
        <v>2005</v>
      </c>
      <c r="C123" s="12"/>
      <c r="D123" s="12"/>
      <c r="E123" s="12"/>
      <c r="F123" s="12"/>
      <c r="G123" s="12"/>
      <c r="H123" s="12"/>
    </row>
    <row r="125" spans="1:8">
      <c r="A125" s="14" t="s">
        <v>93</v>
      </c>
    </row>
    <row r="127" spans="1:8">
      <c r="C127" s="16" t="s">
        <v>39</v>
      </c>
      <c r="D127" s="16" t="s">
        <v>40</v>
      </c>
      <c r="E127" s="16" t="s">
        <v>41</v>
      </c>
      <c r="F127" s="16" t="s">
        <v>42</v>
      </c>
      <c r="G127" s="16" t="s">
        <v>11</v>
      </c>
    </row>
    <row r="128" spans="1:8">
      <c r="B128" s="15" t="s">
        <v>84</v>
      </c>
      <c r="C128" s="16">
        <v>183832.27</v>
      </c>
      <c r="D128" s="16">
        <v>75083.289999999994</v>
      </c>
      <c r="E128" s="16">
        <v>9690.9500000000007</v>
      </c>
      <c r="F128" s="16">
        <v>3889.89</v>
      </c>
      <c r="G128" s="16">
        <v>272496.40000000002</v>
      </c>
    </row>
    <row r="129" spans="1:7">
      <c r="B129" s="15" t="s">
        <v>85</v>
      </c>
      <c r="C129" s="16">
        <v>10273.57</v>
      </c>
      <c r="D129" s="16">
        <v>29097.3</v>
      </c>
      <c r="E129" s="16">
        <v>6654.01</v>
      </c>
      <c r="F129" s="16" t="s">
        <v>94</v>
      </c>
      <c r="G129" s="16">
        <v>46024.87</v>
      </c>
    </row>
    <row r="130" spans="1:7">
      <c r="B130" s="15" t="s">
        <v>86</v>
      </c>
      <c r="C130" s="16">
        <v>74579.16</v>
      </c>
      <c r="D130" s="16">
        <v>18629.04</v>
      </c>
      <c r="E130" s="16">
        <v>2696.18</v>
      </c>
      <c r="F130" s="16">
        <v>5462.79</v>
      </c>
      <c r="G130" s="16">
        <v>101367.17</v>
      </c>
    </row>
    <row r="131" spans="1:7">
      <c r="B131" s="15" t="s">
        <v>87</v>
      </c>
      <c r="C131" s="16">
        <v>102628.52</v>
      </c>
      <c r="D131" s="16">
        <v>20380.77</v>
      </c>
      <c r="E131" s="16">
        <v>10065.16</v>
      </c>
      <c r="F131" s="16">
        <v>43.93</v>
      </c>
      <c r="G131" s="16">
        <v>133118.38</v>
      </c>
    </row>
    <row r="132" spans="1:7">
      <c r="B132" s="15" t="s">
        <v>88</v>
      </c>
      <c r="C132" s="16">
        <v>15089.86</v>
      </c>
      <c r="D132" s="16">
        <v>285.77999999999997</v>
      </c>
      <c r="E132" s="16">
        <v>492.79</v>
      </c>
      <c r="F132" s="16" t="s">
        <v>94</v>
      </c>
      <c r="G132" s="16">
        <v>15868.42</v>
      </c>
    </row>
    <row r="133" spans="1:7">
      <c r="B133" s="15" t="s">
        <v>89</v>
      </c>
      <c r="C133" s="16">
        <v>51281.86</v>
      </c>
      <c r="D133" s="16">
        <v>40.06</v>
      </c>
      <c r="E133" s="16">
        <v>1899.93</v>
      </c>
      <c r="F133" s="16" t="s">
        <v>94</v>
      </c>
      <c r="G133" s="16">
        <v>53221.84</v>
      </c>
    </row>
    <row r="134" spans="1:7">
      <c r="B134" s="15" t="s">
        <v>90</v>
      </c>
      <c r="C134" s="16">
        <v>23975.02</v>
      </c>
      <c r="D134" s="16">
        <v>486.13</v>
      </c>
      <c r="E134" s="16">
        <v>2953.37</v>
      </c>
      <c r="F134" s="16">
        <v>430.68</v>
      </c>
      <c r="G134" s="16">
        <v>27845.200000000001</v>
      </c>
    </row>
    <row r="135" spans="1:7">
      <c r="B135" s="15" t="s">
        <v>91</v>
      </c>
      <c r="C135" s="16">
        <v>292484.15999999997</v>
      </c>
      <c r="D135" s="16">
        <v>105874.97</v>
      </c>
      <c r="E135" s="16">
        <v>45529.96</v>
      </c>
      <c r="F135" s="16">
        <v>2216.6999999999998</v>
      </c>
      <c r="G135" s="16">
        <v>446105.78</v>
      </c>
    </row>
    <row r="136" spans="1:7">
      <c r="B136" s="15" t="s">
        <v>92</v>
      </c>
      <c r="C136" s="16">
        <v>17351.349999999999</v>
      </c>
      <c r="D136" s="16">
        <v>6089.74</v>
      </c>
      <c r="E136" s="16">
        <v>971.88</v>
      </c>
      <c r="F136" s="16">
        <v>193.44</v>
      </c>
      <c r="G136" s="16">
        <v>24606.41</v>
      </c>
    </row>
    <row r="137" spans="1:7">
      <c r="B137" s="15" t="s">
        <v>11</v>
      </c>
      <c r="C137" s="16">
        <v>771495.76</v>
      </c>
      <c r="D137" s="16">
        <v>255967.08</v>
      </c>
      <c r="E137" s="16">
        <v>80954.23</v>
      </c>
      <c r="F137" s="16">
        <v>12237.41</v>
      </c>
      <c r="G137" s="16">
        <v>1120654.48</v>
      </c>
    </row>
    <row r="139" spans="1:7">
      <c r="A139" s="14" t="s">
        <v>95</v>
      </c>
    </row>
    <row r="141" spans="1:7">
      <c r="C141" s="16" t="s">
        <v>39</v>
      </c>
      <c r="D141" s="16" t="s">
        <v>40</v>
      </c>
      <c r="E141" s="16" t="s">
        <v>41</v>
      </c>
      <c r="F141" s="16" t="s">
        <v>42</v>
      </c>
    </row>
    <row r="142" spans="1:7">
      <c r="B142" s="15" t="s">
        <v>84</v>
      </c>
      <c r="C142" s="18">
        <f>C128/$G128</f>
        <v>0.67462274730968919</v>
      </c>
      <c r="D142" s="18">
        <f>D128/$G128</f>
        <v>0.27553864931793587</v>
      </c>
      <c r="E142" s="18">
        <f>E128/$G128</f>
        <v>3.556358909695688E-2</v>
      </c>
      <c r="F142" s="18">
        <f>F128/$G128</f>
        <v>1.4275014275417948E-2</v>
      </c>
      <c r="G142" s="19"/>
    </row>
    <row r="143" spans="1:7" s="16" customFormat="1">
      <c r="A143" s="15"/>
      <c r="B143" s="15" t="s">
        <v>85</v>
      </c>
      <c r="C143" s="18">
        <f t="shared" ref="C143:E143" si="36">C129/$G129</f>
        <v>0.22321779507470632</v>
      </c>
      <c r="D143" s="18">
        <f t="shared" si="36"/>
        <v>0.63220819526486438</v>
      </c>
      <c r="E143" s="18">
        <f t="shared" si="36"/>
        <v>0.14457422693426403</v>
      </c>
      <c r="F143" s="18" t="s">
        <v>52</v>
      </c>
      <c r="G143" s="19"/>
    </row>
    <row r="144" spans="1:7" s="16" customFormat="1">
      <c r="A144" s="15"/>
      <c r="B144" s="15" t="s">
        <v>86</v>
      </c>
      <c r="C144" s="18">
        <f t="shared" ref="C144:F144" si="37">C130/$G130</f>
        <v>0.73573288077392318</v>
      </c>
      <c r="D144" s="18">
        <f t="shared" si="37"/>
        <v>0.18377784444411344</v>
      </c>
      <c r="E144" s="18">
        <f t="shared" si="37"/>
        <v>2.6598157963766769E-2</v>
      </c>
      <c r="F144" s="18">
        <f t="shared" si="37"/>
        <v>5.3891116818196659E-2</v>
      </c>
      <c r="G144" s="19"/>
    </row>
    <row r="145" spans="1:7">
      <c r="B145" s="15" t="s">
        <v>87</v>
      </c>
      <c r="C145" s="18">
        <f t="shared" ref="C145:F145" si="38">C131/$G131</f>
        <v>0.77095679800189876</v>
      </c>
      <c r="D145" s="18">
        <f t="shared" si="38"/>
        <v>0.15310259935555104</v>
      </c>
      <c r="E145" s="18">
        <f t="shared" si="38"/>
        <v>7.5610595621731572E-2</v>
      </c>
      <c r="F145" s="18">
        <f t="shared" si="38"/>
        <v>3.3000702081861273E-4</v>
      </c>
      <c r="G145" s="19"/>
    </row>
    <row r="146" spans="1:7" s="16" customFormat="1">
      <c r="A146" s="15"/>
      <c r="B146" s="15" t="s">
        <v>88</v>
      </c>
      <c r="C146" s="18">
        <f t="shared" ref="C146:E146" si="39">C132/$G132</f>
        <v>0.95093651415830938</v>
      </c>
      <c r="D146" s="18">
        <f t="shared" si="39"/>
        <v>1.8009354428481221E-2</v>
      </c>
      <c r="E146" s="18">
        <f t="shared" si="39"/>
        <v>3.1054761595672411E-2</v>
      </c>
      <c r="F146" s="18" t="s">
        <v>52</v>
      </c>
      <c r="G146" s="19"/>
    </row>
    <row r="147" spans="1:7" s="16" customFormat="1">
      <c r="A147" s="15"/>
      <c r="B147" s="15" t="s">
        <v>89</v>
      </c>
      <c r="C147" s="18">
        <f t="shared" ref="C147:E147" si="40">C133/$G133</f>
        <v>0.96354917454939559</v>
      </c>
      <c r="D147" s="18">
        <f t="shared" si="40"/>
        <v>7.5269851624821702E-4</v>
      </c>
      <c r="E147" s="18">
        <f t="shared" si="40"/>
        <v>3.5698314827146152E-2</v>
      </c>
      <c r="F147" s="18" t="s">
        <v>52</v>
      </c>
      <c r="G147" s="19"/>
    </row>
    <row r="148" spans="1:7">
      <c r="B148" s="15" t="s">
        <v>90</v>
      </c>
      <c r="C148" s="18">
        <f t="shared" ref="C148:F148" si="41">C134/$G134</f>
        <v>0.86101087440564261</v>
      </c>
      <c r="D148" s="18">
        <f t="shared" si="41"/>
        <v>1.7458305201614642E-2</v>
      </c>
      <c r="E148" s="18">
        <f t="shared" si="41"/>
        <v>0.10606388174622555</v>
      </c>
      <c r="F148" s="18">
        <f t="shared" si="41"/>
        <v>1.5466938646517173E-2</v>
      </c>
      <c r="G148" s="19"/>
    </row>
    <row r="149" spans="1:7" s="16" customFormat="1">
      <c r="A149" s="15"/>
      <c r="B149" s="15" t="s">
        <v>91</v>
      </c>
      <c r="C149" s="18">
        <f t="shared" ref="C149:F149" si="42">C135/$G135</f>
        <v>0.65563857971084782</v>
      </c>
      <c r="D149" s="18">
        <f t="shared" si="42"/>
        <v>0.23733153603165597</v>
      </c>
      <c r="E149" s="18">
        <f t="shared" si="42"/>
        <v>0.10206090582372637</v>
      </c>
      <c r="F149" s="18">
        <f t="shared" si="42"/>
        <v>4.9690008499777777E-3</v>
      </c>
      <c r="G149" s="19"/>
    </row>
    <row r="150" spans="1:7" s="16" customFormat="1">
      <c r="A150" s="15"/>
      <c r="B150" s="15" t="s">
        <v>92</v>
      </c>
      <c r="C150" s="18">
        <f t="shared" ref="C150:F150" si="43">C136/$G136</f>
        <v>0.70515568910702531</v>
      </c>
      <c r="D150" s="18">
        <f t="shared" si="43"/>
        <v>0.24748591931939684</v>
      </c>
      <c r="E150" s="18">
        <f t="shared" si="43"/>
        <v>3.9497025368592981E-2</v>
      </c>
      <c r="F150" s="18">
        <f t="shared" si="43"/>
        <v>7.8613662049847981E-3</v>
      </c>
      <c r="G150" s="19"/>
    </row>
    <row r="151" spans="1:7" s="16" customFormat="1">
      <c r="A151" s="15"/>
      <c r="B151" s="15" t="s">
        <v>11</v>
      </c>
      <c r="C151" s="18">
        <f t="shared" ref="C151:F151" si="44">C137/$G137</f>
        <v>0.68843320913686079</v>
      </c>
      <c r="D151" s="18">
        <f t="shared" si="44"/>
        <v>0.22840856353869213</v>
      </c>
      <c r="E151" s="18">
        <f t="shared" si="44"/>
        <v>7.2238349504478841E-2</v>
      </c>
      <c r="F151" s="18">
        <f t="shared" si="44"/>
        <v>1.0919877819968202E-2</v>
      </c>
      <c r="G151" s="19"/>
    </row>
    <row r="153" spans="1:7" s="16" customFormat="1">
      <c r="A153" s="14" t="s">
        <v>26</v>
      </c>
      <c r="B153" s="15"/>
    </row>
    <row r="155" spans="1:7" s="16" customFormat="1">
      <c r="A155" s="15"/>
      <c r="B155" s="15"/>
      <c r="C155" s="16" t="s">
        <v>39</v>
      </c>
      <c r="D155" s="16" t="s">
        <v>40</v>
      </c>
      <c r="E155" s="16" t="s">
        <v>41</v>
      </c>
      <c r="F155" s="16" t="s">
        <v>42</v>
      </c>
      <c r="G155" s="16" t="s">
        <v>11</v>
      </c>
    </row>
    <row r="156" spans="1:7" s="16" customFormat="1">
      <c r="A156" s="15"/>
      <c r="B156" s="15" t="s">
        <v>84</v>
      </c>
      <c r="C156" s="16">
        <v>14207</v>
      </c>
      <c r="D156" s="16">
        <v>3798</v>
      </c>
      <c r="E156" s="16">
        <v>5878</v>
      </c>
      <c r="F156" s="16">
        <v>61</v>
      </c>
      <c r="G156" s="16">
        <v>23944</v>
      </c>
    </row>
    <row r="157" spans="1:7" s="16" customFormat="1">
      <c r="A157" s="15"/>
      <c r="B157" s="15" t="s">
        <v>85</v>
      </c>
      <c r="C157" s="16">
        <v>1020</v>
      </c>
      <c r="D157" s="16">
        <v>2054</v>
      </c>
      <c r="E157" s="16">
        <v>5525</v>
      </c>
      <c r="F157" s="16">
        <v>0</v>
      </c>
      <c r="G157" s="16">
        <v>8599</v>
      </c>
    </row>
    <row r="158" spans="1:7" s="16" customFormat="1">
      <c r="A158" s="15"/>
      <c r="B158" s="15" t="s">
        <v>86</v>
      </c>
      <c r="C158" s="16">
        <v>2623</v>
      </c>
      <c r="D158" s="16">
        <v>320</v>
      </c>
      <c r="E158" s="16">
        <v>490</v>
      </c>
      <c r="F158" s="16">
        <v>68</v>
      </c>
      <c r="G158" s="16">
        <v>3501</v>
      </c>
    </row>
    <row r="159" spans="1:7" s="16" customFormat="1">
      <c r="A159" s="15"/>
      <c r="B159" s="15" t="s">
        <v>87</v>
      </c>
      <c r="C159" s="16">
        <v>11084</v>
      </c>
      <c r="D159" s="16">
        <v>2111</v>
      </c>
      <c r="E159" s="16">
        <v>9487</v>
      </c>
      <c r="F159" s="16">
        <v>2</v>
      </c>
      <c r="G159" s="16">
        <v>22684</v>
      </c>
    </row>
    <row r="160" spans="1:7" s="16" customFormat="1">
      <c r="A160" s="15"/>
      <c r="B160" s="15" t="s">
        <v>88</v>
      </c>
      <c r="C160" s="16">
        <v>1803</v>
      </c>
      <c r="D160" s="16">
        <v>45</v>
      </c>
      <c r="E160" s="16">
        <v>542</v>
      </c>
      <c r="F160" s="16">
        <v>0</v>
      </c>
      <c r="G160" s="16">
        <v>2390</v>
      </c>
    </row>
    <row r="161" spans="1:7" s="16" customFormat="1">
      <c r="A161" s="15"/>
      <c r="B161" s="15" t="s">
        <v>89</v>
      </c>
      <c r="C161" s="16">
        <v>2964</v>
      </c>
      <c r="D161" s="16">
        <v>13</v>
      </c>
      <c r="E161" s="16">
        <v>1630</v>
      </c>
      <c r="F161" s="16">
        <v>0</v>
      </c>
      <c r="G161" s="16">
        <v>4607</v>
      </c>
    </row>
    <row r="162" spans="1:7" s="16" customFormat="1">
      <c r="A162" s="15"/>
      <c r="B162" s="15" t="s">
        <v>90</v>
      </c>
      <c r="C162" s="16">
        <v>1831</v>
      </c>
      <c r="D162" s="16">
        <v>20</v>
      </c>
      <c r="E162" s="16">
        <v>2622</v>
      </c>
      <c r="F162" s="16">
        <v>12</v>
      </c>
      <c r="G162" s="16">
        <v>4485</v>
      </c>
    </row>
    <row r="163" spans="1:7" s="16" customFormat="1">
      <c r="A163" s="15"/>
      <c r="B163" s="15" t="s">
        <v>91</v>
      </c>
      <c r="C163" s="16">
        <v>17247</v>
      </c>
      <c r="D163" s="16">
        <v>4181</v>
      </c>
      <c r="E163" s="16">
        <v>14884</v>
      </c>
      <c r="F163" s="16">
        <v>11</v>
      </c>
      <c r="G163" s="16">
        <v>36323</v>
      </c>
    </row>
    <row r="164" spans="1:7" s="16" customFormat="1">
      <c r="A164" s="15"/>
      <c r="B164" s="15" t="s">
        <v>92</v>
      </c>
      <c r="C164" s="16">
        <v>1073</v>
      </c>
      <c r="D164" s="16">
        <v>163</v>
      </c>
      <c r="E164" s="16">
        <v>455</v>
      </c>
      <c r="F164" s="16">
        <v>6</v>
      </c>
      <c r="G164" s="16">
        <v>1697</v>
      </c>
    </row>
    <row r="165" spans="1:7" s="16" customFormat="1">
      <c r="A165" s="15"/>
      <c r="B165" s="15" t="s">
        <v>11</v>
      </c>
      <c r="C165" s="16">
        <v>53852</v>
      </c>
      <c r="D165" s="16">
        <v>12705</v>
      </c>
      <c r="E165" s="16">
        <v>41513</v>
      </c>
      <c r="F165" s="16">
        <v>160</v>
      </c>
      <c r="G165" s="16">
        <v>108230</v>
      </c>
    </row>
    <row r="167" spans="1:7" s="16" customFormat="1">
      <c r="A167" s="14" t="s">
        <v>37</v>
      </c>
      <c r="B167" s="15"/>
    </row>
    <row r="169" spans="1:7" s="16" customFormat="1">
      <c r="A169" s="15"/>
      <c r="B169" s="15"/>
      <c r="C169" s="16" t="s">
        <v>39</v>
      </c>
      <c r="D169" s="16" t="s">
        <v>40</v>
      </c>
      <c r="E169" s="16" t="s">
        <v>41</v>
      </c>
      <c r="F169" s="16" t="s">
        <v>42</v>
      </c>
    </row>
    <row r="170" spans="1:7" s="16" customFormat="1">
      <c r="A170" s="15"/>
      <c r="B170" s="15" t="s">
        <v>84</v>
      </c>
      <c r="C170" s="20">
        <f>(1.645*1.14)*SQRT((C142*(1-C142))/$G156)*100</f>
        <v>0.56780143540861971</v>
      </c>
      <c r="D170" s="20">
        <f>(1.645*1.14)*SQRT((D142*(1-D142))/$G156)*100</f>
        <v>0.54146610413865881</v>
      </c>
      <c r="E170" s="20">
        <f>(1.645*1.14)*SQRT((E142*(1-E142))/$G156)*100</f>
        <v>0.22444606341697129</v>
      </c>
      <c r="F170" s="20">
        <f>(1.645*1.14)*SQRT((F142*(1-F142))/$G156)*100</f>
        <v>0.14376016409245876</v>
      </c>
      <c r="G170" s="20"/>
    </row>
    <row r="171" spans="1:7">
      <c r="B171" s="15" t="s">
        <v>85</v>
      </c>
      <c r="C171" s="20">
        <f t="shared" ref="C171:E171" si="45">(1.645*1.14)*SQRT((C143*(1-C143))/$G157)*100</f>
        <v>0.84209447905947121</v>
      </c>
      <c r="D171" s="20">
        <f t="shared" si="45"/>
        <v>0.97516445720952416</v>
      </c>
      <c r="E171" s="20">
        <f t="shared" si="45"/>
        <v>0.71118630329553123</v>
      </c>
      <c r="F171" s="20" t="s">
        <v>52</v>
      </c>
      <c r="G171" s="20"/>
    </row>
    <row r="172" spans="1:7">
      <c r="B172" s="15" t="s">
        <v>86</v>
      </c>
      <c r="C172" s="20">
        <f t="shared" ref="C172:F172" si="46">(1.645*1.14)*SQRT((C144*(1-C144))/$G158)*100</f>
        <v>1.3975145761327143</v>
      </c>
      <c r="D172" s="20">
        <f t="shared" si="46"/>
        <v>1.2275112030145132</v>
      </c>
      <c r="E172" s="20">
        <f t="shared" si="46"/>
        <v>0.50997226861416212</v>
      </c>
      <c r="F172" s="20">
        <f t="shared" si="46"/>
        <v>0.7156552313142367</v>
      </c>
      <c r="G172" s="20"/>
    </row>
    <row r="173" spans="1:7" s="16" customFormat="1">
      <c r="A173" s="15"/>
      <c r="B173" s="15" t="s">
        <v>87</v>
      </c>
      <c r="C173" s="20">
        <f t="shared" ref="C173:F173" si="47">(1.645*1.14)*SQRT((C145*(1-C145))/$G159)*100</f>
        <v>0.52322038815447425</v>
      </c>
      <c r="D173" s="20">
        <f t="shared" si="47"/>
        <v>0.44835045656220995</v>
      </c>
      <c r="E173" s="20">
        <f t="shared" si="47"/>
        <v>0.3291771973936225</v>
      </c>
      <c r="F173" s="20">
        <f t="shared" si="47"/>
        <v>2.2615221833739086E-2</v>
      </c>
      <c r="G173" s="20"/>
    </row>
    <row r="174" spans="1:7">
      <c r="B174" s="15" t="s">
        <v>88</v>
      </c>
      <c r="C174" s="20">
        <f t="shared" ref="C174:E174" si="48">(1.645*1.14)*SQRT((C146*(1-C146))/$G160)*100</f>
        <v>0.82856534590788045</v>
      </c>
      <c r="D174" s="20">
        <f t="shared" si="48"/>
        <v>0.51012258421586198</v>
      </c>
      <c r="E174" s="20">
        <f t="shared" si="48"/>
        <v>0.66540417175446886</v>
      </c>
      <c r="F174" s="20" t="s">
        <v>52</v>
      </c>
      <c r="G174" s="20"/>
    </row>
    <row r="175" spans="1:7">
      <c r="B175" s="15" t="s">
        <v>89</v>
      </c>
      <c r="C175" s="20">
        <f t="shared" ref="C175:E175" si="49">(1.645*1.14)*SQRT((C147*(1-C147))/$G161)*100</f>
        <v>0.51778834805837204</v>
      </c>
      <c r="D175" s="20">
        <f t="shared" si="49"/>
        <v>7.5771985854087551E-2</v>
      </c>
      <c r="E175" s="20">
        <f t="shared" si="49"/>
        <v>0.51261577639289191</v>
      </c>
      <c r="F175" s="20" t="s">
        <v>52</v>
      </c>
      <c r="G175" s="20"/>
    </row>
    <row r="176" spans="1:7" s="16" customFormat="1">
      <c r="A176" s="15"/>
      <c r="B176" s="15" t="s">
        <v>90</v>
      </c>
      <c r="C176" s="20">
        <f t="shared" ref="C176:F176" si="50">(1.645*1.14)*SQRT((C148*(1-C148))/$G162)*100</f>
        <v>0.9686887578764618</v>
      </c>
      <c r="D176" s="20">
        <f t="shared" si="50"/>
        <v>0.3667465736891391</v>
      </c>
      <c r="E176" s="20">
        <f t="shared" si="50"/>
        <v>0.86223675343917083</v>
      </c>
      <c r="F176" s="20">
        <f t="shared" si="50"/>
        <v>0.34554679060825422</v>
      </c>
      <c r="G176" s="20"/>
    </row>
    <row r="177" spans="2:7">
      <c r="B177" s="15" t="s">
        <v>91</v>
      </c>
      <c r="C177" s="20">
        <f t="shared" ref="C177:F177" si="51">(1.645*1.14)*SQRT((C149*(1-C149))/$G163)*100</f>
        <v>0.46754066891847179</v>
      </c>
      <c r="D177" s="20">
        <f t="shared" si="51"/>
        <v>0.41862534428098114</v>
      </c>
      <c r="E177" s="20">
        <f t="shared" si="51"/>
        <v>0.29787430879796151</v>
      </c>
      <c r="F177" s="20">
        <f t="shared" si="51"/>
        <v>6.9188312651296671E-2</v>
      </c>
      <c r="G177" s="20"/>
    </row>
    <row r="178" spans="2:7">
      <c r="B178" s="15" t="s">
        <v>92</v>
      </c>
      <c r="C178" s="20">
        <f t="shared" ref="C178:F178" si="52">(1.645*1.14)*SQRT((C150*(1-C150))/$G164)*100</f>
        <v>2.0757197410688089</v>
      </c>
      <c r="D178" s="20">
        <f t="shared" si="52"/>
        <v>1.9645468726057016</v>
      </c>
      <c r="E178" s="20">
        <f t="shared" si="52"/>
        <v>0.88666871260203606</v>
      </c>
      <c r="F178" s="20">
        <f t="shared" si="52"/>
        <v>0.40203607726883456</v>
      </c>
      <c r="G178" s="20"/>
    </row>
    <row r="179" spans="2:7">
      <c r="B179" s="15" t="s">
        <v>11</v>
      </c>
      <c r="C179" s="20">
        <f t="shared" ref="C179:F179" si="53">(1.645*1.14)*SQRT((C151*(1-C151))/$G165)*100</f>
        <v>0.26399968636850529</v>
      </c>
      <c r="D179" s="20">
        <f t="shared" si="53"/>
        <v>0.23930226825643225</v>
      </c>
      <c r="E179" s="20">
        <f t="shared" si="53"/>
        <v>0.14757032717033561</v>
      </c>
      <c r="F179" s="20">
        <f t="shared" si="53"/>
        <v>5.9240886782334662E-2</v>
      </c>
      <c r="G179" s="20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Dist_dépl</vt:lpstr>
      <vt:lpstr>Dist_jour_mode</vt:lpstr>
      <vt:lpstr>Rep_mod_jour_dist</vt:lpstr>
      <vt:lpstr>Rep_mod_jour_dépl</vt:lpstr>
      <vt:lpstr>Dist_commune_mode</vt:lpstr>
      <vt:lpstr>Rep_mod_commune_dist</vt:lpstr>
      <vt:lpstr>Rep_mod_commune_dépl</vt:lpstr>
      <vt:lpstr>Langue_qual_desserte</vt:lpstr>
      <vt:lpstr>Rep_mod_motifs_dist</vt:lpstr>
      <vt:lpstr>Rep_mod_motifs_dépl</vt:lpstr>
      <vt:lpstr>Compo_TIM+TC_dist</vt:lpstr>
      <vt:lpstr>Répart_motif_TIM+TC_dépl</vt:lpstr>
      <vt:lpstr>Rep_mod_RegMS_dist</vt:lpstr>
      <vt:lpstr>Rep_mod_RegMS_dépl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Blatti</dc:creator>
  <cp:lastModifiedBy>Sébastien Munafò</cp:lastModifiedBy>
  <dcterms:created xsi:type="dcterms:W3CDTF">2018-08-30T08:34:17Z</dcterms:created>
  <dcterms:modified xsi:type="dcterms:W3CDTF">2019-05-08T07:07:42Z</dcterms:modified>
</cp:coreProperties>
</file>